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F69" i="1" l="1"/>
  <c r="F3" i="1" l="1"/>
  <c r="G3" i="1" l="1"/>
  <c r="E90" i="1" l="1"/>
  <c r="D90" i="1"/>
  <c r="F89" i="1"/>
  <c r="G89" i="1" s="1"/>
  <c r="F88" i="1"/>
  <c r="G88" i="1" s="1"/>
  <c r="F87" i="1"/>
  <c r="G87" i="1" s="1"/>
  <c r="F86" i="1"/>
  <c r="G86" i="1" s="1"/>
  <c r="F85" i="1"/>
  <c r="G85" i="1" s="1"/>
  <c r="F84" i="1"/>
  <c r="G84" i="1" s="1"/>
  <c r="F83" i="1"/>
  <c r="G83" i="1" s="1"/>
  <c r="F82" i="1"/>
  <c r="G82" i="1" s="1"/>
  <c r="F81" i="1"/>
  <c r="G81" i="1" s="1"/>
  <c r="F80" i="1"/>
  <c r="G80" i="1" s="1"/>
  <c r="F79" i="1"/>
  <c r="G79" i="1" s="1"/>
  <c r="F78" i="1"/>
  <c r="G78" i="1" s="1"/>
  <c r="F77" i="1"/>
  <c r="G77" i="1" s="1"/>
  <c r="F76" i="1"/>
  <c r="G76" i="1" s="1"/>
  <c r="F75" i="1"/>
  <c r="G75" i="1" s="1"/>
  <c r="F74" i="1"/>
  <c r="G74" i="1" s="1"/>
  <c r="F73" i="1"/>
  <c r="G73" i="1" s="1"/>
  <c r="F72" i="1"/>
  <c r="G72" i="1" s="1"/>
  <c r="F71" i="1"/>
  <c r="G71" i="1" s="1"/>
  <c r="F70" i="1"/>
  <c r="G70" i="1" s="1"/>
  <c r="G69" i="1"/>
  <c r="F68" i="1"/>
  <c r="G68" i="1" s="1"/>
  <c r="F67" i="1"/>
  <c r="G67" i="1" s="1"/>
  <c r="F66" i="1"/>
  <c r="G66" i="1" s="1"/>
  <c r="F65" i="1"/>
  <c r="G65" i="1" s="1"/>
  <c r="F64" i="1"/>
  <c r="G64" i="1" s="1"/>
  <c r="F63" i="1"/>
  <c r="G63" i="1" s="1"/>
  <c r="F62" i="1"/>
  <c r="G62" i="1" s="1"/>
  <c r="F61" i="1"/>
  <c r="G61" i="1" s="1"/>
  <c r="F60" i="1"/>
  <c r="G60" i="1" s="1"/>
  <c r="F59" i="1"/>
  <c r="G59" i="1" s="1"/>
  <c r="F58" i="1"/>
  <c r="G58" i="1" s="1"/>
  <c r="F57" i="1"/>
  <c r="G57" i="1" s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  <c r="F5" i="1"/>
  <c r="G5" i="1" s="1"/>
  <c r="F4" i="1"/>
  <c r="G4" i="1" s="1"/>
  <c r="F90" i="1" l="1"/>
  <c r="G90" i="1" s="1"/>
</calcChain>
</file>

<file path=xl/sharedStrings.xml><?xml version="1.0" encoding="utf-8"?>
<sst xmlns="http://schemas.openxmlformats.org/spreadsheetml/2006/main" count="182" uniqueCount="181">
  <si>
    <t>Inst.nr.</t>
  </si>
  <si>
    <t>Institution</t>
  </si>
  <si>
    <t>101403</t>
  </si>
  <si>
    <t>Hotel- og Restaurantskolen</t>
  </si>
  <si>
    <t>101497</t>
  </si>
  <si>
    <t>Niels Brock (Copenhagen Business College)</t>
  </si>
  <si>
    <t>101582</t>
  </si>
  <si>
    <t>Københavns Universitet</t>
  </si>
  <si>
    <t>147401</t>
  </si>
  <si>
    <t>TEC, Technical Education Copenhagen</t>
  </si>
  <si>
    <t>151412</t>
  </si>
  <si>
    <t>UCplus A/S</t>
  </si>
  <si>
    <t>153407</t>
  </si>
  <si>
    <t>DEKRA AMU Center Sjælland A/S</t>
  </si>
  <si>
    <t>153408</t>
  </si>
  <si>
    <t>SOSU C Social- og Sundhedsuddannelses Centret</t>
  </si>
  <si>
    <t>167403</t>
  </si>
  <si>
    <t>Dansk Brand og sikringsteknisk Institut (NUSA)</t>
  </si>
  <si>
    <t>173410</t>
  </si>
  <si>
    <t>Knord</t>
  </si>
  <si>
    <t>183406</t>
  </si>
  <si>
    <t>DEKRA AMU Center Hovedstaden ApS</t>
  </si>
  <si>
    <t>219406</t>
  </si>
  <si>
    <t>Pharmakon</t>
  </si>
  <si>
    <t>219411</t>
  </si>
  <si>
    <t>Erhvervsskolen Nordsjælland</t>
  </si>
  <si>
    <t>219416</t>
  </si>
  <si>
    <t>Professionshøjskolen UCC</t>
  </si>
  <si>
    <t>259401</t>
  </si>
  <si>
    <t>Køge Handelsskole</t>
  </si>
  <si>
    <t>265403</t>
  </si>
  <si>
    <t>Roskilde Handelsskole</t>
  </si>
  <si>
    <t>265414</t>
  </si>
  <si>
    <t>AMU JUUL</t>
  </si>
  <si>
    <t>265416</t>
  </si>
  <si>
    <t>Roskilde Tekniske Skole</t>
  </si>
  <si>
    <t>280051</t>
  </si>
  <si>
    <t>Tradium</t>
  </si>
  <si>
    <t>280052</t>
  </si>
  <si>
    <t>Uddannelsescenter Holstebro</t>
  </si>
  <si>
    <t>280107</t>
  </si>
  <si>
    <t>SOPU København og Nordsjælland</t>
  </si>
  <si>
    <t>280560</t>
  </si>
  <si>
    <t>Rybners</t>
  </si>
  <si>
    <t>280727</t>
  </si>
  <si>
    <t>NEXT UDDANNELSE KØBENHAVN</t>
  </si>
  <si>
    <t>280879</t>
  </si>
  <si>
    <t>SOSU Østjylland</t>
  </si>
  <si>
    <t>280941</t>
  </si>
  <si>
    <t>Zealand Business College</t>
  </si>
  <si>
    <t>280942</t>
  </si>
  <si>
    <t>Skive College</t>
  </si>
  <si>
    <t>280951</t>
  </si>
  <si>
    <t>College 360 grader</t>
  </si>
  <si>
    <t>315412</t>
  </si>
  <si>
    <t>EUC Nordvestsjælland</t>
  </si>
  <si>
    <t>369409</t>
  </si>
  <si>
    <t>SOSU Nykøbing F.</t>
  </si>
  <si>
    <t>371401</t>
  </si>
  <si>
    <t>373401</t>
  </si>
  <si>
    <t>EUC Sjælland</t>
  </si>
  <si>
    <t>376402</t>
  </si>
  <si>
    <t>CELF - Center for erhv.rettede udd. Lolland-Falst</t>
  </si>
  <si>
    <t>400405</t>
  </si>
  <si>
    <t>Bornholms Sundheds- og Sygeplejeskole</t>
  </si>
  <si>
    <t>400408</t>
  </si>
  <si>
    <t>Campus Bornholm</t>
  </si>
  <si>
    <t>461301</t>
  </si>
  <si>
    <t>Dalum Landbrugsskole</t>
  </si>
  <si>
    <t>461305</t>
  </si>
  <si>
    <t>Kold College</t>
  </si>
  <si>
    <t>461415</t>
  </si>
  <si>
    <t>TietgenSkolen</t>
  </si>
  <si>
    <t>461420</t>
  </si>
  <si>
    <t>AMU-Fyn</t>
  </si>
  <si>
    <t>461440</t>
  </si>
  <si>
    <t>DEKRA AMU Center Fyn ApS</t>
  </si>
  <si>
    <t>461449</t>
  </si>
  <si>
    <t>Social- og Sundhedsskolen Fyn</t>
  </si>
  <si>
    <t>461452</t>
  </si>
  <si>
    <t>Syddansk Erhvervsskole Odense-Vejle</t>
  </si>
  <si>
    <t>479413</t>
  </si>
  <si>
    <t>Svendborg Erhvervsskole</t>
  </si>
  <si>
    <t>515402</t>
  </si>
  <si>
    <t>Haderslev Handelsskole</t>
  </si>
  <si>
    <t>537401</t>
  </si>
  <si>
    <t>EUC Syd</t>
  </si>
  <si>
    <t>537411</t>
  </si>
  <si>
    <t>Business College Syd Mommark HkS - Sønderborg HS</t>
  </si>
  <si>
    <t>541402</t>
  </si>
  <si>
    <t>Tønder Handelsskole</t>
  </si>
  <si>
    <t>545406</t>
  </si>
  <si>
    <t>Social- og Sundhedsskolen Syd</t>
  </si>
  <si>
    <t>557302</t>
  </si>
  <si>
    <t>Kjærgård Landbrugsskole</t>
  </si>
  <si>
    <t>561413</t>
  </si>
  <si>
    <t>AMU-Vest</t>
  </si>
  <si>
    <t>561415</t>
  </si>
  <si>
    <t>Social- og Sundhedsskolen Esbjerg</t>
  </si>
  <si>
    <t>561423</t>
  </si>
  <si>
    <t>Professionshøjskolen UC Syddanmark</t>
  </si>
  <si>
    <t>575404</t>
  </si>
  <si>
    <t>DEKRA AMU Center Sydjylland A/S</t>
  </si>
  <si>
    <t>607405</t>
  </si>
  <si>
    <t>EUC Lillebælt</t>
  </si>
  <si>
    <t>607410</t>
  </si>
  <si>
    <t>Social-og Sundhedsskolen Fredericia-Vejle-Horsens</t>
  </si>
  <si>
    <t>615300</t>
  </si>
  <si>
    <t>Bygholm Landbrugsskole</t>
  </si>
  <si>
    <t>615402</t>
  </si>
  <si>
    <t>Learnmark Horsens</t>
  </si>
  <si>
    <t>621401</t>
  </si>
  <si>
    <t>HANSENBERG</t>
  </si>
  <si>
    <t>621402</t>
  </si>
  <si>
    <t>IBC International Business College</t>
  </si>
  <si>
    <t>621407</t>
  </si>
  <si>
    <t>AMU SYD</t>
  </si>
  <si>
    <t>631402</t>
  </si>
  <si>
    <t>Campus Vejle</t>
  </si>
  <si>
    <t>657401</t>
  </si>
  <si>
    <t>Herningsholm Erhvervsskole</t>
  </si>
  <si>
    <t>657412</t>
  </si>
  <si>
    <t>Social &amp; SundhedsSkolen, Herning</t>
  </si>
  <si>
    <t>669403</t>
  </si>
  <si>
    <t>DEKRA AMU Center Midtjylland ApS</t>
  </si>
  <si>
    <t>681401</t>
  </si>
  <si>
    <t>AMU  Hoverdal</t>
  </si>
  <si>
    <t>707403</t>
  </si>
  <si>
    <t>Viden Djurs</t>
  </si>
  <si>
    <t>709401</t>
  </si>
  <si>
    <t>Den jydske Haandværkerskole</t>
  </si>
  <si>
    <t>727401</t>
  </si>
  <si>
    <t>Handelsfagskolen</t>
  </si>
  <si>
    <t>731409</t>
  </si>
  <si>
    <t>Randers Social- og Sundhedsskole</t>
  </si>
  <si>
    <t>751301</t>
  </si>
  <si>
    <t>Risskov Efterskole &amp; Sansestormerne</t>
  </si>
  <si>
    <t>751398</t>
  </si>
  <si>
    <t>Jordbrugets UddannelsesCenter Århus</t>
  </si>
  <si>
    <t>751401</t>
  </si>
  <si>
    <t>AARHUS TECH</t>
  </si>
  <si>
    <t>751402</t>
  </si>
  <si>
    <t>Aarhus Business College</t>
  </si>
  <si>
    <t>751465</t>
  </si>
  <si>
    <t>Aarhus Universitet</t>
  </si>
  <si>
    <t>760401</t>
  </si>
  <si>
    <t>UddannelsesCenter Ringkøbing Skjern</t>
  </si>
  <si>
    <t>787409</t>
  </si>
  <si>
    <t>Social- og Sundhedsskolen Skive-Thisted-Viborg</t>
  </si>
  <si>
    <t>787410</t>
  </si>
  <si>
    <t>EUC Nordvest</t>
  </si>
  <si>
    <t>791411</t>
  </si>
  <si>
    <t>Medieskolerne, Viborg Mediecenter</t>
  </si>
  <si>
    <t>791413</t>
  </si>
  <si>
    <t>Professionshøjskolen VIA University College</t>
  </si>
  <si>
    <t>791418</t>
  </si>
  <si>
    <t>Mercantec</t>
  </si>
  <si>
    <t>813402</t>
  </si>
  <si>
    <t>Frederikshavn Handelsskole</t>
  </si>
  <si>
    <t>821409</t>
  </si>
  <si>
    <t>EUC Nord</t>
  </si>
  <si>
    <t>831401</t>
  </si>
  <si>
    <t>Nordjyllands Landbrugsskole</t>
  </si>
  <si>
    <t>847402</t>
  </si>
  <si>
    <t>DEKRA AMU Center Nordjylland A/S</t>
  </si>
  <si>
    <t>851401</t>
  </si>
  <si>
    <t>Tech College Aalborg</t>
  </si>
  <si>
    <t>851402</t>
  </si>
  <si>
    <t>Aalborg Handelsskole</t>
  </si>
  <si>
    <t>851420</t>
  </si>
  <si>
    <t>AMU Nordjylland</t>
  </si>
  <si>
    <t>851452</t>
  </si>
  <si>
    <t>SOSU Nord</t>
  </si>
  <si>
    <t>861403</t>
  </si>
  <si>
    <t>Erhvervsskolerne Aars</t>
  </si>
  <si>
    <t>Prognose</t>
  </si>
  <si>
    <t>Indenfor</t>
  </si>
  <si>
    <t xml:space="preserve">Udenfor </t>
  </si>
  <si>
    <t>I alt</t>
  </si>
  <si>
    <t>Procent af budgetmålet</t>
  </si>
  <si>
    <t>Oversigt over institutionernes EVE-forbrug for 2018 (2. kvartal)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</si>
</sst>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2"/>
      <color theme="1"/>
      <name val="Garamond"/>
      <family val="1"/>
    </font>
    <font>
      <sz val="12"/>
      <color indexed="8"/>
      <name val="Garamond"/>
      <family val="1"/>
    </font>
    <font>
      <sz val="12"/>
      <name val="Garamond"/>
      <family val="1"/>
    </font>
    <font>
      <b/>
      <sz val="12"/>
      <color indexed="8"/>
      <name val="Garamond"/>
      <family val="1"/>
    </font>
    <font>
      <sz val="12"/>
      <color theme="1"/>
      <name val="Garamond"/>
      <family val="1"/>
    </font>
    <font>
      <b/>
      <sz val="12"/>
      <name val="Garamond"/>
      <family val="1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4" tint="0.3999755851924192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3" fontId="7" fillId="0" borderId="3" xfId="1" applyNumberFormat="1" applyFont="1" applyBorder="1"/>
    <xf numFmtId="3" fontId="7" fillId="0" borderId="7" xfId="1" applyNumberFormat="1" applyFont="1" applyBorder="1"/>
    <xf numFmtId="3" fontId="7" fillId="0" borderId="9" xfId="1" applyNumberFormat="1" applyFont="1" applyBorder="1"/>
    <xf numFmtId="3" fontId="7" fillId="0" borderId="11" xfId="1" applyNumberFormat="1" applyFont="1" applyBorder="1"/>
    <xf numFmtId="0" fontId="8" fillId="0" borderId="5" xfId="1" applyFont="1" applyBorder="1"/>
    <xf numFmtId="0" fontId="8" fillId="0" borderId="8" xfId="1" applyFont="1" applyBorder="1"/>
    <xf numFmtId="0" fontId="6" fillId="0" borderId="8" xfId="1" applyFont="1" applyBorder="1"/>
    <xf numFmtId="0" fontId="8" fillId="0" borderId="10" xfId="1" applyFont="1" applyBorder="1"/>
    <xf numFmtId="0" fontId="5" fillId="0" borderId="7" xfId="1" applyFont="1" applyBorder="1"/>
    <xf numFmtId="0" fontId="5" fillId="0" borderId="9" xfId="1" applyFont="1" applyBorder="1"/>
    <xf numFmtId="0" fontId="6" fillId="0" borderId="9" xfId="1" applyFont="1" applyBorder="1"/>
    <xf numFmtId="0" fontId="8" fillId="0" borderId="13" xfId="1" applyFont="1" applyBorder="1"/>
    <xf numFmtId="0" fontId="5" fillId="0" borderId="11" xfId="1" applyFont="1" applyBorder="1"/>
    <xf numFmtId="0" fontId="5" fillId="0" borderId="12" xfId="1" applyFont="1" applyBorder="1"/>
    <xf numFmtId="0" fontId="7" fillId="0" borderId="6" xfId="1" applyFont="1" applyBorder="1"/>
    <xf numFmtId="0" fontId="1" fillId="0" borderId="0" xfId="1" applyBorder="1"/>
    <xf numFmtId="0" fontId="3" fillId="0" borderId="0" xfId="1" applyFont="1" applyBorder="1"/>
    <xf numFmtId="3" fontId="7" fillId="0" borderId="0" xfId="1" applyNumberFormat="1" applyFont="1" applyBorder="1"/>
    <xf numFmtId="0" fontId="0" fillId="0" borderId="0" xfId="0" applyBorder="1"/>
    <xf numFmtId="0" fontId="4" fillId="2" borderId="1" xfId="1" applyFont="1" applyFill="1" applyBorder="1"/>
    <xf numFmtId="0" fontId="4" fillId="2" borderId="2" xfId="1" applyFont="1" applyFill="1" applyBorder="1"/>
    <xf numFmtId="3" fontId="4" fillId="2" borderId="4" xfId="1" applyNumberFormat="1" applyFont="1" applyFill="1" applyBorder="1"/>
    <xf numFmtId="3" fontId="0" fillId="0" borderId="7" xfId="0" applyNumberFormat="1" applyBorder="1"/>
    <xf numFmtId="3" fontId="0" fillId="0" borderId="14" xfId="0" applyNumberFormat="1" applyFont="1" applyBorder="1"/>
    <xf numFmtId="164" fontId="0" fillId="0" borderId="14" xfId="0" applyNumberFormat="1" applyBorder="1"/>
    <xf numFmtId="3" fontId="0" fillId="0" borderId="9" xfId="0" applyNumberFormat="1" applyBorder="1"/>
    <xf numFmtId="3" fontId="0" fillId="0" borderId="0" xfId="0" applyNumberFormat="1"/>
    <xf numFmtId="3" fontId="0" fillId="0" borderId="15" xfId="0" applyNumberFormat="1" applyFont="1" applyBorder="1"/>
    <xf numFmtId="3" fontId="0" fillId="0" borderId="9" xfId="0" applyNumberFormat="1" applyFill="1" applyBorder="1"/>
    <xf numFmtId="0" fontId="0" fillId="0" borderId="9" xfId="0" applyBorder="1"/>
    <xf numFmtId="3" fontId="0" fillId="3" borderId="3" xfId="0" applyNumberFormat="1" applyFont="1" applyFill="1" applyBorder="1"/>
    <xf numFmtId="3" fontId="0" fillId="3" borderId="3" xfId="0" applyNumberFormat="1" applyFill="1" applyBorder="1"/>
    <xf numFmtId="164" fontId="0" fillId="3" borderId="3" xfId="0" applyNumberFormat="1" applyFill="1" applyBorder="1"/>
    <xf numFmtId="0" fontId="11" fillId="2" borderId="3" xfId="0" applyFont="1" applyFill="1" applyBorder="1"/>
    <xf numFmtId="3" fontId="0" fillId="0" borderId="15" xfId="0" applyNumberFormat="1" applyBorder="1"/>
    <xf numFmtId="3" fontId="0" fillId="0" borderId="10" xfId="0" applyNumberFormat="1" applyBorder="1"/>
    <xf numFmtId="0" fontId="8" fillId="0" borderId="8" xfId="1" applyFont="1" applyFill="1" applyBorder="1"/>
    <xf numFmtId="0" fontId="5" fillId="0" borderId="9" xfId="1" applyFont="1" applyFill="1" applyBorder="1"/>
    <xf numFmtId="3" fontId="7" fillId="0" borderId="9" xfId="1" applyNumberFormat="1" applyFont="1" applyFill="1" applyBorder="1"/>
    <xf numFmtId="3" fontId="0" fillId="0" borderId="15" xfId="0" applyNumberFormat="1" applyFill="1" applyBorder="1"/>
    <xf numFmtId="3" fontId="0" fillId="0" borderId="0" xfId="0" applyNumberFormat="1" applyFill="1"/>
    <xf numFmtId="3" fontId="0" fillId="0" borderId="15" xfId="0" applyNumberFormat="1" applyFont="1" applyFill="1" applyBorder="1"/>
    <xf numFmtId="164" fontId="0" fillId="0" borderId="14" xfId="0" applyNumberFormat="1" applyFill="1" applyBorder="1"/>
    <xf numFmtId="0" fontId="0" fillId="0" borderId="0" xfId="0" applyFont="1"/>
    <xf numFmtId="0" fontId="6" fillId="0" borderId="8" xfId="1" applyFont="1" applyFill="1" applyBorder="1"/>
    <xf numFmtId="0" fontId="6" fillId="0" borderId="9" xfId="1" applyFont="1" applyFill="1" applyBorder="1"/>
    <xf numFmtId="3" fontId="9" fillId="0" borderId="9" xfId="1" applyNumberFormat="1" applyFont="1" applyFill="1" applyBorder="1"/>
    <xf numFmtId="0" fontId="0" fillId="0" borderId="0" xfId="0" applyFill="1"/>
    <xf numFmtId="0" fontId="10" fillId="2" borderId="16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2" fillId="0" borderId="0" xfId="0" applyFont="1" applyBorder="1"/>
    <xf numFmtId="0" fontId="13" fillId="0" borderId="0" xfId="0" applyFont="1" applyBorder="1"/>
    <xf numFmtId="3" fontId="12" fillId="0" borderId="0" xfId="0" applyNumberFormat="1" applyFont="1" applyBorder="1"/>
    <xf numFmtId="0" fontId="12" fillId="0" borderId="0" xfId="0" applyFont="1" applyFill="1" applyBorder="1"/>
    <xf numFmtId="0" fontId="11" fillId="2" borderId="4" xfId="0" applyFont="1" applyFill="1" applyBorder="1"/>
  </cellXfs>
  <cellStyles count="4">
    <cellStyle name="Komma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tabSelected="1" workbookViewId="0">
      <selection activeCell="G5" sqref="G5"/>
    </sheetView>
  </sheetViews>
  <sheetFormatPr defaultRowHeight="15" x14ac:dyDescent="0.25"/>
  <cols>
    <col min="1" max="1" width="8.140625" bestFit="1" customWidth="1"/>
    <col min="2" max="2" width="51.42578125" bestFit="1" customWidth="1"/>
    <col min="3" max="3" width="12.140625" bestFit="1" customWidth="1"/>
    <col min="4" max="4" width="11.140625" bestFit="1" customWidth="1"/>
    <col min="5" max="5" width="8.85546875" bestFit="1" customWidth="1"/>
    <col min="6" max="6" width="11.140625" bestFit="1" customWidth="1"/>
    <col min="7" max="7" width="22.28515625" bestFit="1" customWidth="1"/>
    <col min="10" max="10" width="17.42578125" bestFit="1" customWidth="1"/>
    <col min="11" max="11" width="10.140625" bestFit="1" customWidth="1"/>
    <col min="13" max="13" width="11.140625" bestFit="1" customWidth="1"/>
  </cols>
  <sheetData>
    <row r="1" spans="1:13" ht="16.5" thickBot="1" x14ac:dyDescent="0.3">
      <c r="A1" s="49" t="s">
        <v>180</v>
      </c>
      <c r="B1" s="50"/>
      <c r="C1" s="50"/>
      <c r="D1" s="50"/>
      <c r="E1" s="50"/>
      <c r="F1" s="50"/>
      <c r="G1" s="50"/>
      <c r="I1" s="51"/>
      <c r="J1" s="51"/>
      <c r="K1" s="51"/>
      <c r="L1" s="51"/>
      <c r="M1" s="51"/>
    </row>
    <row r="2" spans="1:13" ht="16.5" thickBot="1" x14ac:dyDescent="0.3">
      <c r="A2" s="20" t="s">
        <v>0</v>
      </c>
      <c r="B2" s="21" t="s">
        <v>1</v>
      </c>
      <c r="C2" s="22" t="s">
        <v>175</v>
      </c>
      <c r="D2" s="34" t="s">
        <v>176</v>
      </c>
      <c r="E2" s="55" t="s">
        <v>177</v>
      </c>
      <c r="F2" s="34" t="s">
        <v>178</v>
      </c>
      <c r="G2" s="34" t="s">
        <v>179</v>
      </c>
      <c r="I2" s="51"/>
      <c r="J2" s="51"/>
      <c r="K2" s="51"/>
      <c r="L2" s="51"/>
      <c r="M2" s="51"/>
    </row>
    <row r="3" spans="1:13" ht="16.5" thickBot="1" x14ac:dyDescent="0.3">
      <c r="A3" s="5" t="s">
        <v>2</v>
      </c>
      <c r="B3" s="9" t="s">
        <v>3</v>
      </c>
      <c r="C3" s="2">
        <v>1869429.1604396617</v>
      </c>
      <c r="D3" s="35">
        <v>784737.85</v>
      </c>
      <c r="E3" s="23">
        <v>0</v>
      </c>
      <c r="F3" s="24">
        <f>SUM(D3:E3)</f>
        <v>784737.85</v>
      </c>
      <c r="G3" s="25">
        <f>F3/C3</f>
        <v>0.41977405007175633</v>
      </c>
      <c r="I3" s="52"/>
      <c r="J3" s="51"/>
      <c r="K3" s="52"/>
      <c r="L3" s="51"/>
      <c r="M3" s="53"/>
    </row>
    <row r="4" spans="1:13" ht="16.5" thickBot="1" x14ac:dyDescent="0.3">
      <c r="A4" s="6" t="s">
        <v>4</v>
      </c>
      <c r="B4" s="10" t="s">
        <v>5</v>
      </c>
      <c r="C4" s="3">
        <v>1697168.455000608</v>
      </c>
      <c r="D4" s="35">
        <v>847148.09999999974</v>
      </c>
      <c r="E4" s="27">
        <v>18660</v>
      </c>
      <c r="F4" s="28">
        <f>SUM(D4:E4)</f>
        <v>865808.09999999974</v>
      </c>
      <c r="G4" s="25">
        <f>F4/C4</f>
        <v>0.51014859335203089</v>
      </c>
      <c r="I4" s="52"/>
      <c r="J4" s="51"/>
      <c r="K4" s="52"/>
      <c r="L4" s="51"/>
      <c r="M4" s="53"/>
    </row>
    <row r="5" spans="1:13" ht="16.5" thickBot="1" x14ac:dyDescent="0.3">
      <c r="A5" s="6" t="s">
        <v>6</v>
      </c>
      <c r="B5" s="10" t="s">
        <v>7</v>
      </c>
      <c r="C5" s="3">
        <v>2753881.8904739511</v>
      </c>
      <c r="D5" s="35">
        <v>1466986.2499999998</v>
      </c>
      <c r="E5" s="27">
        <v>0</v>
      </c>
      <c r="F5" s="28">
        <f>SUM(D5:E5)</f>
        <v>1466986.2499999998</v>
      </c>
      <c r="G5" s="25">
        <f t="shared" ref="G5:G67" si="0">F5/C5</f>
        <v>0.53269759137982753</v>
      </c>
      <c r="I5" s="52"/>
      <c r="J5" s="51"/>
      <c r="K5" s="52"/>
      <c r="L5" s="51"/>
      <c r="M5" s="53"/>
    </row>
    <row r="6" spans="1:13" ht="16.5" thickBot="1" x14ac:dyDescent="0.3">
      <c r="A6" s="6" t="s">
        <v>8</v>
      </c>
      <c r="B6" s="10" t="s">
        <v>9</v>
      </c>
      <c r="C6" s="3">
        <v>18680346.867374197</v>
      </c>
      <c r="D6" s="35">
        <v>8533738.754999999</v>
      </c>
      <c r="E6" s="27">
        <v>12232.5</v>
      </c>
      <c r="F6" s="28">
        <f>SUM(D6:E6)</f>
        <v>8545971.254999999</v>
      </c>
      <c r="G6" s="25">
        <f t="shared" si="0"/>
        <v>0.45748461287546016</v>
      </c>
      <c r="I6" s="52"/>
      <c r="J6" s="51"/>
      <c r="K6" s="52"/>
      <c r="L6" s="51"/>
      <c r="M6" s="53"/>
    </row>
    <row r="7" spans="1:13" ht="16.5" thickBot="1" x14ac:dyDescent="0.3">
      <c r="A7" s="6" t="s">
        <v>10</v>
      </c>
      <c r="B7" s="10" t="s">
        <v>11</v>
      </c>
      <c r="C7" s="3">
        <v>12315052.373848086</v>
      </c>
      <c r="D7" s="35">
        <v>6702668.2644999996</v>
      </c>
      <c r="E7" s="29">
        <v>0</v>
      </c>
      <c r="F7" s="28">
        <f>SUM(D7:E7)</f>
        <v>6702668.2644999996</v>
      </c>
      <c r="G7" s="25">
        <f t="shared" si="0"/>
        <v>0.54426632230437</v>
      </c>
      <c r="I7" s="52"/>
      <c r="J7" s="51"/>
      <c r="K7" s="52"/>
      <c r="L7" s="51"/>
      <c r="M7" s="53"/>
    </row>
    <row r="8" spans="1:13" ht="16.5" thickBot="1" x14ac:dyDescent="0.3">
      <c r="A8" s="6" t="s">
        <v>12</v>
      </c>
      <c r="B8" s="10" t="s">
        <v>13</v>
      </c>
      <c r="C8" s="3">
        <v>21747301.294197012</v>
      </c>
      <c r="D8" s="35">
        <v>15950779.960499996</v>
      </c>
      <c r="E8" s="29">
        <v>0</v>
      </c>
      <c r="F8" s="28">
        <f>SUM(D8:E8)</f>
        <v>15950779.960499996</v>
      </c>
      <c r="G8" s="25">
        <f t="shared" si="0"/>
        <v>0.7334602001746422</v>
      </c>
      <c r="I8" s="52"/>
      <c r="J8" s="51"/>
      <c r="K8" s="52"/>
      <c r="L8" s="51"/>
      <c r="M8" s="53"/>
    </row>
    <row r="9" spans="1:13" ht="16.5" thickBot="1" x14ac:dyDescent="0.3">
      <c r="A9" s="6" t="s">
        <v>14</v>
      </c>
      <c r="B9" s="10" t="s">
        <v>15</v>
      </c>
      <c r="C9" s="3">
        <v>4713870.8723170115</v>
      </c>
      <c r="D9" s="35">
        <v>2319388.02</v>
      </c>
      <c r="E9" s="29">
        <v>0</v>
      </c>
      <c r="F9" s="28">
        <f>SUM(D9:E9)</f>
        <v>2319388.02</v>
      </c>
      <c r="G9" s="25">
        <f t="shared" si="0"/>
        <v>0.49203469565129387</v>
      </c>
      <c r="I9" s="52"/>
      <c r="J9" s="51"/>
      <c r="K9" s="52"/>
      <c r="L9" s="51"/>
      <c r="M9" s="53"/>
    </row>
    <row r="10" spans="1:13" ht="16.5" thickBot="1" x14ac:dyDescent="0.3">
      <c r="A10" s="6" t="s">
        <v>16</v>
      </c>
      <c r="B10" s="10" t="s">
        <v>17</v>
      </c>
      <c r="C10" s="3">
        <v>2695820.0025278786</v>
      </c>
      <c r="D10" s="35">
        <v>1237442.9299999997</v>
      </c>
      <c r="E10" s="29">
        <v>0</v>
      </c>
      <c r="F10" s="28">
        <f>SUM(D10:E10)</f>
        <v>1237442.9299999997</v>
      </c>
      <c r="G10" s="25">
        <f t="shared" si="0"/>
        <v>0.45902283121263499</v>
      </c>
      <c r="I10" s="52"/>
      <c r="J10" s="51"/>
      <c r="K10" s="52"/>
      <c r="L10" s="51"/>
      <c r="M10" s="53"/>
    </row>
    <row r="11" spans="1:13" ht="16.5" thickBot="1" x14ac:dyDescent="0.3">
      <c r="A11" s="37" t="s">
        <v>18</v>
      </c>
      <c r="B11" s="38" t="s">
        <v>19</v>
      </c>
      <c r="C11" s="39">
        <v>162724.96873867742</v>
      </c>
      <c r="D11" s="40">
        <v>0</v>
      </c>
      <c r="E11" s="41">
        <v>8563</v>
      </c>
      <c r="F11" s="42">
        <f t="shared" ref="F4:F46" si="1">SUM(D11:E11)</f>
        <v>8563</v>
      </c>
      <c r="G11" s="43">
        <f t="shared" si="0"/>
        <v>5.2622532770317851E-2</v>
      </c>
      <c r="I11" s="52"/>
      <c r="J11" s="51"/>
      <c r="K11" s="52"/>
      <c r="L11" s="51"/>
      <c r="M11" s="53"/>
    </row>
    <row r="12" spans="1:13" ht="16.5" thickBot="1" x14ac:dyDescent="0.3">
      <c r="A12" s="6" t="s">
        <v>20</v>
      </c>
      <c r="B12" s="10" t="s">
        <v>21</v>
      </c>
      <c r="C12" s="3">
        <v>3873169.0173196746</v>
      </c>
      <c r="D12" s="35">
        <v>1316579.5775000001</v>
      </c>
      <c r="E12" s="26">
        <v>0</v>
      </c>
      <c r="F12" s="28">
        <f>SUM(D12:E12)</f>
        <v>1316579.5775000001</v>
      </c>
      <c r="G12" s="25">
        <f t="shared" si="0"/>
        <v>0.33992308923587966</v>
      </c>
      <c r="I12" s="52"/>
      <c r="J12" s="51"/>
      <c r="K12" s="52"/>
      <c r="L12" s="51"/>
      <c r="M12" s="53"/>
    </row>
    <row r="13" spans="1:13" ht="16.5" thickBot="1" x14ac:dyDescent="0.3">
      <c r="A13" s="6" t="s">
        <v>22</v>
      </c>
      <c r="B13" s="10" t="s">
        <v>23</v>
      </c>
      <c r="C13" s="3">
        <v>802780.49436418316</v>
      </c>
      <c r="D13" s="35">
        <v>109374.52500000001</v>
      </c>
      <c r="E13" s="26">
        <v>0</v>
      </c>
      <c r="F13" s="28">
        <f>SUM(D13:E13)</f>
        <v>109374.52500000001</v>
      </c>
      <c r="G13" s="25">
        <f t="shared" si="0"/>
        <v>0.13624462199548912</v>
      </c>
      <c r="I13" s="52"/>
      <c r="J13" s="51"/>
      <c r="K13" s="52"/>
      <c r="L13" s="51"/>
      <c r="M13" s="53"/>
    </row>
    <row r="14" spans="1:13" ht="16.5" thickBot="1" x14ac:dyDescent="0.3">
      <c r="A14" s="6" t="s">
        <v>24</v>
      </c>
      <c r="B14" s="10" t="s">
        <v>25</v>
      </c>
      <c r="C14" s="3">
        <v>8463705.975104643</v>
      </c>
      <c r="D14" s="35">
        <v>3028469.9850000013</v>
      </c>
      <c r="E14" s="26">
        <v>0</v>
      </c>
      <c r="F14" s="28">
        <f>SUM(D14:E14)</f>
        <v>3028469.9850000013</v>
      </c>
      <c r="G14" s="25">
        <f t="shared" si="0"/>
        <v>0.35781843011891229</v>
      </c>
      <c r="I14" s="52"/>
      <c r="J14" s="51"/>
      <c r="K14" s="52"/>
      <c r="L14" s="51"/>
      <c r="M14" s="53"/>
    </row>
    <row r="15" spans="1:13" ht="16.5" thickBot="1" x14ac:dyDescent="0.3">
      <c r="A15" s="6" t="s">
        <v>26</v>
      </c>
      <c r="B15" s="10" t="s">
        <v>27</v>
      </c>
      <c r="C15" s="3">
        <v>1553505.916828783</v>
      </c>
      <c r="D15" s="35">
        <v>352642.8</v>
      </c>
      <c r="E15" s="26">
        <v>0</v>
      </c>
      <c r="F15" s="28">
        <f>SUM(D15:E15)</f>
        <v>352642.8</v>
      </c>
      <c r="G15" s="25">
        <f t="shared" si="0"/>
        <v>0.22699804112742616</v>
      </c>
      <c r="I15" s="52"/>
      <c r="J15" s="51"/>
      <c r="K15" s="52"/>
      <c r="L15" s="51"/>
      <c r="M15" s="53"/>
    </row>
    <row r="16" spans="1:13" ht="16.5" thickBot="1" x14ac:dyDescent="0.3">
      <c r="A16" s="6" t="s">
        <v>28</v>
      </c>
      <c r="B16" s="10" t="s">
        <v>29</v>
      </c>
      <c r="C16" s="3">
        <v>144507.89112934744</v>
      </c>
      <c r="D16" s="35">
        <v>54187.400000000023</v>
      </c>
      <c r="E16" s="26">
        <v>1223</v>
      </c>
      <c r="F16" s="28">
        <f>SUM(D16:E16)</f>
        <v>55410.400000000023</v>
      </c>
      <c r="G16" s="25">
        <f t="shared" si="0"/>
        <v>0.38344203605049343</v>
      </c>
      <c r="I16" s="52"/>
      <c r="J16" s="51"/>
      <c r="K16" s="52"/>
      <c r="L16" s="51"/>
      <c r="M16" s="53"/>
    </row>
    <row r="17" spans="1:15" ht="16.5" thickBot="1" x14ac:dyDescent="0.3">
      <c r="A17" s="6" t="s">
        <v>30</v>
      </c>
      <c r="B17" s="10" t="s">
        <v>31</v>
      </c>
      <c r="C17" s="3">
        <v>1042880.4114802015</v>
      </c>
      <c r="D17" s="35">
        <v>209224</v>
      </c>
      <c r="E17" s="27">
        <v>72268</v>
      </c>
      <c r="F17" s="28">
        <f>SUM(D17:E17)</f>
        <v>281492</v>
      </c>
      <c r="G17" s="25">
        <f t="shared" si="0"/>
        <v>0.26991781310808899</v>
      </c>
      <c r="I17" s="52"/>
      <c r="J17" s="51"/>
      <c r="K17" s="52"/>
      <c r="L17" s="51"/>
      <c r="M17" s="53"/>
    </row>
    <row r="18" spans="1:15" ht="16.5" thickBot="1" x14ac:dyDescent="0.3">
      <c r="A18" s="6" t="s">
        <v>32</v>
      </c>
      <c r="B18" s="10" t="s">
        <v>33</v>
      </c>
      <c r="C18" s="3">
        <v>15236098.629092086</v>
      </c>
      <c r="D18" s="35">
        <v>10576828.6065</v>
      </c>
      <c r="E18" s="26">
        <v>0</v>
      </c>
      <c r="F18" s="28">
        <f>SUM(D18:E18)</f>
        <v>10576828.6065</v>
      </c>
      <c r="G18" s="25">
        <f t="shared" si="0"/>
        <v>0.69419533595722527</v>
      </c>
      <c r="I18" s="52"/>
      <c r="J18" s="51"/>
      <c r="K18" s="52"/>
      <c r="L18" s="51"/>
      <c r="M18" s="53"/>
    </row>
    <row r="19" spans="1:15" ht="16.5" thickBot="1" x14ac:dyDescent="0.3">
      <c r="A19" s="6" t="s">
        <v>34</v>
      </c>
      <c r="B19" s="10" t="s">
        <v>35</v>
      </c>
      <c r="C19" s="3">
        <v>5763879.7098519793</v>
      </c>
      <c r="D19" s="35">
        <v>3095812.0249999985</v>
      </c>
      <c r="E19" s="27">
        <v>46907</v>
      </c>
      <c r="F19" s="28">
        <f>SUM(D19:E19)</f>
        <v>3142719.0249999985</v>
      </c>
      <c r="G19" s="25">
        <f t="shared" si="0"/>
        <v>0.54524368709990056</v>
      </c>
      <c r="I19" s="52"/>
      <c r="J19" s="51"/>
      <c r="K19" s="52"/>
      <c r="L19" s="51"/>
      <c r="M19" s="53"/>
    </row>
    <row r="20" spans="1:15" ht="16.5" thickBot="1" x14ac:dyDescent="0.3">
      <c r="A20" s="6" t="s">
        <v>36</v>
      </c>
      <c r="B20" s="10" t="s">
        <v>37</v>
      </c>
      <c r="C20" s="3">
        <v>10120254.088393122</v>
      </c>
      <c r="D20" s="35">
        <v>5615864.554999996</v>
      </c>
      <c r="E20" s="27">
        <v>0</v>
      </c>
      <c r="F20" s="28">
        <f>SUM(D20:E20)</f>
        <v>5615864.554999996</v>
      </c>
      <c r="G20" s="25">
        <f t="shared" si="0"/>
        <v>0.55491339505406367</v>
      </c>
      <c r="I20" s="52"/>
      <c r="J20" s="51"/>
      <c r="K20" s="52"/>
      <c r="L20" s="51"/>
      <c r="M20" s="53"/>
    </row>
    <row r="21" spans="1:15" ht="16.5" thickBot="1" x14ac:dyDescent="0.3">
      <c r="A21" s="6" t="s">
        <v>38</v>
      </c>
      <c r="B21" s="10" t="s">
        <v>39</v>
      </c>
      <c r="C21" s="3">
        <v>8922644.9218816087</v>
      </c>
      <c r="D21" s="35">
        <v>4243496.72</v>
      </c>
      <c r="E21" s="27">
        <v>6116</v>
      </c>
      <c r="F21" s="28">
        <f>SUM(D21:E21)</f>
        <v>4249612.72</v>
      </c>
      <c r="G21" s="25">
        <f t="shared" si="0"/>
        <v>0.47627275961395543</v>
      </c>
      <c r="I21" s="52"/>
      <c r="J21" s="51"/>
      <c r="K21" s="52"/>
      <c r="L21" s="51"/>
      <c r="M21" s="53"/>
    </row>
    <row r="22" spans="1:15" ht="16.5" thickBot="1" x14ac:dyDescent="0.3">
      <c r="A22" s="6" t="s">
        <v>40</v>
      </c>
      <c r="B22" s="10" t="s">
        <v>41</v>
      </c>
      <c r="C22" s="3">
        <v>4014472.6575153284</v>
      </c>
      <c r="D22" s="35">
        <v>1976260.3499999999</v>
      </c>
      <c r="E22" s="27">
        <v>0</v>
      </c>
      <c r="F22" s="28">
        <f>SUM(D22:E22)</f>
        <v>1976260.3499999999</v>
      </c>
      <c r="G22" s="25">
        <f t="shared" si="0"/>
        <v>0.49228392334428395</v>
      </c>
      <c r="I22" s="52"/>
      <c r="J22" s="51"/>
      <c r="K22" s="52"/>
      <c r="L22" s="51"/>
      <c r="M22" s="53"/>
    </row>
    <row r="23" spans="1:15" ht="16.5" thickBot="1" x14ac:dyDescent="0.3">
      <c r="A23" s="6" t="s">
        <v>42</v>
      </c>
      <c r="B23" s="10" t="s">
        <v>43</v>
      </c>
      <c r="C23" s="3">
        <v>8693808.775709793</v>
      </c>
      <c r="D23" s="35">
        <v>4764833.0249999994</v>
      </c>
      <c r="E23" s="27">
        <v>1768.25</v>
      </c>
      <c r="F23" s="28">
        <f>SUM(D23:E23)</f>
        <v>4766601.2749999994</v>
      </c>
      <c r="G23" s="25">
        <f t="shared" si="0"/>
        <v>0.54827537595693632</v>
      </c>
      <c r="I23" s="52"/>
      <c r="J23" s="51"/>
      <c r="K23" s="52"/>
      <c r="L23" s="51"/>
      <c r="M23" s="53"/>
    </row>
    <row r="24" spans="1:15" ht="16.5" thickBot="1" x14ac:dyDescent="0.3">
      <c r="A24" s="6" t="s">
        <v>44</v>
      </c>
      <c r="B24" s="10" t="s">
        <v>45</v>
      </c>
      <c r="C24" s="3">
        <v>14507870.234462149</v>
      </c>
      <c r="D24" s="35">
        <v>5393461.25</v>
      </c>
      <c r="E24" s="26">
        <v>245</v>
      </c>
      <c r="F24" s="28">
        <f>SUM(D24:E24)</f>
        <v>5393706.25</v>
      </c>
      <c r="G24" s="25">
        <f t="shared" si="0"/>
        <v>0.37177794968056255</v>
      </c>
      <c r="I24" s="52"/>
      <c r="J24" s="51"/>
      <c r="K24" s="52"/>
      <c r="L24" s="51"/>
      <c r="M24" s="53"/>
    </row>
    <row r="25" spans="1:15" ht="16.5" thickBot="1" x14ac:dyDescent="0.3">
      <c r="A25" s="7" t="s">
        <v>46</v>
      </c>
      <c r="B25" s="11" t="s">
        <v>47</v>
      </c>
      <c r="C25" s="3">
        <v>10337234.137655474</v>
      </c>
      <c r="D25" s="35">
        <v>2839712.67</v>
      </c>
      <c r="E25" s="27">
        <v>0</v>
      </c>
      <c r="F25" s="28">
        <f>SUM(D25:E25)</f>
        <v>2839712.67</v>
      </c>
      <c r="G25" s="25">
        <f t="shared" si="0"/>
        <v>0.27470720235074969</v>
      </c>
      <c r="I25" s="52"/>
      <c r="J25" s="51"/>
      <c r="K25" s="52"/>
      <c r="L25" s="51"/>
      <c r="M25" s="53"/>
    </row>
    <row r="26" spans="1:15" ht="16.5" thickBot="1" x14ac:dyDescent="0.3">
      <c r="A26" s="6" t="s">
        <v>48</v>
      </c>
      <c r="B26" s="10" t="s">
        <v>49</v>
      </c>
      <c r="C26" s="3">
        <v>19055713.835675158</v>
      </c>
      <c r="D26" s="35">
        <v>7612629.5600000015</v>
      </c>
      <c r="E26" s="27">
        <v>29603</v>
      </c>
      <c r="F26" s="28">
        <f>SUM(D26:E26)</f>
        <v>7642232.5600000015</v>
      </c>
      <c r="G26" s="25">
        <f t="shared" si="0"/>
        <v>0.40104677399660538</v>
      </c>
      <c r="I26" s="52"/>
      <c r="J26" s="51"/>
      <c r="K26" s="52"/>
      <c r="L26" s="51"/>
      <c r="M26" s="53"/>
      <c r="O26" s="44"/>
    </row>
    <row r="27" spans="1:15" ht="16.5" thickBot="1" x14ac:dyDescent="0.3">
      <c r="A27" s="37" t="s">
        <v>50</v>
      </c>
      <c r="B27" s="38" t="s">
        <v>51</v>
      </c>
      <c r="C27" s="3">
        <v>1240013.6109505803</v>
      </c>
      <c r="D27" s="35">
        <v>778994</v>
      </c>
      <c r="E27" s="27">
        <v>0</v>
      </c>
      <c r="F27" s="28">
        <f>SUM(D27:E27)</f>
        <v>778994</v>
      </c>
      <c r="G27" s="25">
        <f t="shared" si="0"/>
        <v>0.62821407210428282</v>
      </c>
      <c r="I27" s="52"/>
      <c r="J27" s="51"/>
      <c r="K27" s="52"/>
      <c r="L27" s="51"/>
      <c r="M27" s="53"/>
    </row>
    <row r="28" spans="1:15" ht="16.5" thickBot="1" x14ac:dyDescent="0.3">
      <c r="A28" s="37" t="s">
        <v>52</v>
      </c>
      <c r="B28" s="38" t="s">
        <v>53</v>
      </c>
      <c r="C28" s="39">
        <v>2522054.9186040615</v>
      </c>
      <c r="D28" s="40">
        <v>1110854</v>
      </c>
      <c r="E28" s="41">
        <v>0</v>
      </c>
      <c r="F28" s="42">
        <f t="shared" si="1"/>
        <v>1110854</v>
      </c>
      <c r="G28" s="43">
        <f t="shared" si="0"/>
        <v>0.44045591228237385</v>
      </c>
      <c r="I28" s="52"/>
      <c r="J28" s="51"/>
      <c r="K28" s="52"/>
      <c r="L28" s="51"/>
      <c r="M28" s="53"/>
    </row>
    <row r="29" spans="1:15" ht="16.5" thickBot="1" x14ac:dyDescent="0.3">
      <c r="A29" s="6" t="s">
        <v>54</v>
      </c>
      <c r="B29" s="12" t="s">
        <v>55</v>
      </c>
      <c r="C29" s="3">
        <v>8534419.1930710562</v>
      </c>
      <c r="D29" s="35">
        <v>4326045.8699999992</v>
      </c>
      <c r="E29" s="27">
        <v>0</v>
      </c>
      <c r="F29" s="28">
        <f>SUM(D29:E29)</f>
        <v>4326045.8699999992</v>
      </c>
      <c r="G29" s="25">
        <f t="shared" si="0"/>
        <v>0.50689399854090122</v>
      </c>
      <c r="I29" s="52"/>
      <c r="J29" s="51"/>
      <c r="K29" s="52"/>
      <c r="L29" s="51"/>
      <c r="M29" s="53"/>
    </row>
    <row r="30" spans="1:15" ht="16.5" thickBot="1" x14ac:dyDescent="0.3">
      <c r="A30" s="6" t="s">
        <v>56</v>
      </c>
      <c r="B30" s="10" t="s">
        <v>57</v>
      </c>
      <c r="C30" s="3">
        <v>1705565.4278240248</v>
      </c>
      <c r="D30" s="35">
        <v>1465385.4499999995</v>
      </c>
      <c r="E30" s="27">
        <v>0</v>
      </c>
      <c r="F30" s="28">
        <f>SUM(D30:E30)</f>
        <v>1465385.4499999995</v>
      </c>
      <c r="G30" s="25">
        <f t="shared" si="0"/>
        <v>0.85917867828122607</v>
      </c>
      <c r="I30" s="52"/>
      <c r="J30" s="51"/>
      <c r="K30" s="52"/>
      <c r="L30" s="51"/>
      <c r="M30" s="53"/>
    </row>
    <row r="31" spans="1:15" ht="16.5" thickBot="1" x14ac:dyDescent="0.3">
      <c r="A31" s="6" t="s">
        <v>58</v>
      </c>
      <c r="B31" s="10" t="s">
        <v>13</v>
      </c>
      <c r="C31" s="3">
        <v>4339540.6746512959</v>
      </c>
      <c r="D31" s="35">
        <v>3758892.6750000003</v>
      </c>
      <c r="E31" s="26">
        <v>0</v>
      </c>
      <c r="F31" s="28">
        <f>SUM(D31:E31)</f>
        <v>3758892.6750000003</v>
      </c>
      <c r="G31" s="25">
        <f t="shared" si="0"/>
        <v>0.86619597713577057</v>
      </c>
      <c r="I31" s="52"/>
      <c r="J31" s="51"/>
      <c r="K31" s="52"/>
      <c r="L31" s="51"/>
      <c r="M31" s="53"/>
    </row>
    <row r="32" spans="1:15" ht="16.5" thickBot="1" x14ac:dyDescent="0.3">
      <c r="A32" s="6" t="s">
        <v>59</v>
      </c>
      <c r="B32" s="10" t="s">
        <v>60</v>
      </c>
      <c r="C32" s="3">
        <v>8818639.5570554286</v>
      </c>
      <c r="D32" s="35">
        <v>4408215.7</v>
      </c>
      <c r="E32" s="26">
        <v>273</v>
      </c>
      <c r="F32" s="28">
        <f>SUM(D32:E32)</f>
        <v>4408488.7</v>
      </c>
      <c r="G32" s="25">
        <f t="shared" si="0"/>
        <v>0.49990575887331179</v>
      </c>
      <c r="I32" s="52"/>
      <c r="J32" s="51"/>
      <c r="K32" s="52"/>
      <c r="L32" s="51"/>
      <c r="M32" s="53"/>
    </row>
    <row r="33" spans="1:13" ht="16.5" thickBot="1" x14ac:dyDescent="0.3">
      <c r="A33" s="6" t="s">
        <v>61</v>
      </c>
      <c r="B33" s="10" t="s">
        <v>62</v>
      </c>
      <c r="C33" s="3">
        <v>5199142.2455037311</v>
      </c>
      <c r="D33" s="35">
        <v>2325062.9999999995</v>
      </c>
      <c r="E33" s="27">
        <v>19948.760999999999</v>
      </c>
      <c r="F33" s="28">
        <f>SUM(D33:E33)</f>
        <v>2345011.7609999995</v>
      </c>
      <c r="G33" s="25">
        <f t="shared" si="0"/>
        <v>0.45103820020080976</v>
      </c>
      <c r="I33" s="52"/>
      <c r="J33" s="51"/>
      <c r="K33" s="52"/>
      <c r="L33" s="51"/>
      <c r="M33" s="53"/>
    </row>
    <row r="34" spans="1:13" ht="16.5" thickBot="1" x14ac:dyDescent="0.3">
      <c r="A34" s="6" t="s">
        <v>63</v>
      </c>
      <c r="B34" s="10" t="s">
        <v>64</v>
      </c>
      <c r="C34" s="3">
        <v>129619.77623424199</v>
      </c>
      <c r="D34" s="35">
        <v>85350</v>
      </c>
      <c r="E34" s="26">
        <v>0</v>
      </c>
      <c r="F34" s="28">
        <f t="shared" si="1"/>
        <v>85350</v>
      </c>
      <c r="G34" s="25">
        <f t="shared" si="0"/>
        <v>0.65846433684440253</v>
      </c>
      <c r="I34" s="52"/>
      <c r="J34" s="51"/>
      <c r="K34" s="52"/>
      <c r="L34" s="51"/>
      <c r="M34" s="53"/>
    </row>
    <row r="35" spans="1:13" ht="16.5" thickBot="1" x14ac:dyDescent="0.3">
      <c r="A35" s="6" t="s">
        <v>65</v>
      </c>
      <c r="B35" s="10" t="s">
        <v>66</v>
      </c>
      <c r="C35" s="3">
        <v>968747.47374776902</v>
      </c>
      <c r="D35" s="35">
        <v>546995.44999999972</v>
      </c>
      <c r="E35" s="26">
        <v>0</v>
      </c>
      <c r="F35" s="28">
        <f>SUM(D35:E35)</f>
        <v>546995.44999999972</v>
      </c>
      <c r="G35" s="25">
        <f t="shared" si="0"/>
        <v>0.56464193695788667</v>
      </c>
      <c r="I35" s="52"/>
      <c r="J35" s="51"/>
      <c r="K35" s="52"/>
      <c r="L35" s="51"/>
      <c r="M35" s="53"/>
    </row>
    <row r="36" spans="1:13" ht="16.5" thickBot="1" x14ac:dyDescent="0.3">
      <c r="A36" s="6" t="s">
        <v>67</v>
      </c>
      <c r="B36" s="10" t="s">
        <v>68</v>
      </c>
      <c r="C36" s="3">
        <v>2112174.562183605</v>
      </c>
      <c r="D36" s="35">
        <v>1276557</v>
      </c>
      <c r="E36" s="26">
        <v>0</v>
      </c>
      <c r="F36" s="28">
        <f t="shared" si="1"/>
        <v>1276557</v>
      </c>
      <c r="G36" s="25">
        <f t="shared" si="0"/>
        <v>0.6043804441429651</v>
      </c>
      <c r="I36" s="52"/>
      <c r="J36" s="51"/>
      <c r="K36" s="52"/>
      <c r="L36" s="51"/>
      <c r="M36" s="53"/>
    </row>
    <row r="37" spans="1:13" ht="16.5" thickBot="1" x14ac:dyDescent="0.3">
      <c r="A37" s="6" t="s">
        <v>69</v>
      </c>
      <c r="B37" s="10" t="s">
        <v>70</v>
      </c>
      <c r="C37" s="3">
        <v>929967.10384967702</v>
      </c>
      <c r="D37" s="35">
        <v>396670</v>
      </c>
      <c r="E37" s="26">
        <v>0</v>
      </c>
      <c r="F37" s="28">
        <f t="shared" si="1"/>
        <v>396670</v>
      </c>
      <c r="G37" s="25">
        <f t="shared" si="0"/>
        <v>0.42654196945026462</v>
      </c>
      <c r="I37" s="52"/>
      <c r="J37" s="51"/>
      <c r="K37" s="52"/>
      <c r="L37" s="51"/>
      <c r="M37" s="53"/>
    </row>
    <row r="38" spans="1:13" ht="16.5" thickBot="1" x14ac:dyDescent="0.3">
      <c r="A38" s="6" t="s">
        <v>71</v>
      </c>
      <c r="B38" s="10" t="s">
        <v>72</v>
      </c>
      <c r="C38" s="3">
        <v>2473117.3014673973</v>
      </c>
      <c r="D38" s="35">
        <v>877085</v>
      </c>
      <c r="E38" s="27">
        <v>12233</v>
      </c>
      <c r="F38" s="28">
        <f t="shared" si="1"/>
        <v>889318</v>
      </c>
      <c r="G38" s="25">
        <f t="shared" si="0"/>
        <v>0.35959394221710911</v>
      </c>
      <c r="I38" s="52"/>
      <c r="J38" s="51"/>
      <c r="K38" s="52"/>
      <c r="L38" s="51"/>
      <c r="M38" s="53"/>
    </row>
    <row r="39" spans="1:13" ht="16.5" thickBot="1" x14ac:dyDescent="0.3">
      <c r="A39" s="6" t="s">
        <v>73</v>
      </c>
      <c r="B39" s="10" t="s">
        <v>74</v>
      </c>
      <c r="C39" s="3">
        <v>20233196.33266715</v>
      </c>
      <c r="D39" s="35">
        <v>10588888.680000002</v>
      </c>
      <c r="E39" s="26">
        <v>0</v>
      </c>
      <c r="F39" s="28">
        <f>SUM(D39:E39)</f>
        <v>10588888.680000002</v>
      </c>
      <c r="G39" s="25">
        <f t="shared" si="0"/>
        <v>0.52334235806845297</v>
      </c>
      <c r="I39" s="52"/>
      <c r="J39" s="51"/>
      <c r="K39" s="52"/>
      <c r="L39" s="51"/>
      <c r="M39" s="53"/>
    </row>
    <row r="40" spans="1:13" ht="16.5" thickBot="1" x14ac:dyDescent="0.3">
      <c r="A40" s="6" t="s">
        <v>75</v>
      </c>
      <c r="B40" s="10" t="s">
        <v>76</v>
      </c>
      <c r="C40" s="3">
        <v>13600966.439363094</v>
      </c>
      <c r="D40" s="35">
        <v>7536914.9354999987</v>
      </c>
      <c r="E40" s="26">
        <v>0</v>
      </c>
      <c r="F40" s="28">
        <f>SUM(D40:E40)</f>
        <v>7536914.9354999987</v>
      </c>
      <c r="G40" s="25">
        <f t="shared" si="0"/>
        <v>0.55414554319368925</v>
      </c>
      <c r="I40" s="52"/>
      <c r="J40" s="51"/>
      <c r="K40" s="52"/>
      <c r="L40" s="51"/>
      <c r="M40" s="53"/>
    </row>
    <row r="41" spans="1:13" ht="16.5" thickBot="1" x14ac:dyDescent="0.3">
      <c r="A41" s="6" t="s">
        <v>77</v>
      </c>
      <c r="B41" s="10" t="s">
        <v>78</v>
      </c>
      <c r="C41" s="3">
        <v>9450275.5581242386</v>
      </c>
      <c r="D41" s="35">
        <v>2711211</v>
      </c>
      <c r="E41" s="26">
        <v>0</v>
      </c>
      <c r="F41" s="28">
        <f t="shared" si="1"/>
        <v>2711211</v>
      </c>
      <c r="G41" s="25">
        <f t="shared" si="0"/>
        <v>0.28689226925972744</v>
      </c>
      <c r="I41" s="52"/>
      <c r="J41" s="51"/>
      <c r="K41" s="52"/>
      <c r="L41" s="51"/>
      <c r="M41" s="53"/>
    </row>
    <row r="42" spans="1:13" ht="16.5" thickBot="1" x14ac:dyDescent="0.3">
      <c r="A42" s="6" t="s">
        <v>79</v>
      </c>
      <c r="B42" s="10" t="s">
        <v>80</v>
      </c>
      <c r="C42" s="3">
        <v>8049062.6112401234</v>
      </c>
      <c r="D42" s="35">
        <v>2590505</v>
      </c>
      <c r="E42" s="27">
        <v>0</v>
      </c>
      <c r="F42" s="28">
        <f t="shared" si="1"/>
        <v>2590505</v>
      </c>
      <c r="G42" s="25">
        <f t="shared" si="0"/>
        <v>0.32183934019627158</v>
      </c>
      <c r="I42" s="52"/>
      <c r="J42" s="51"/>
      <c r="K42" s="52"/>
      <c r="L42" s="51"/>
      <c r="M42" s="53"/>
    </row>
    <row r="43" spans="1:13" ht="16.5" thickBot="1" x14ac:dyDescent="0.3">
      <c r="A43" s="6" t="s">
        <v>81</v>
      </c>
      <c r="B43" s="10" t="s">
        <v>82</v>
      </c>
      <c r="C43" s="3">
        <v>994458.11825006618</v>
      </c>
      <c r="D43" s="35">
        <v>311184</v>
      </c>
      <c r="E43" s="27">
        <v>0</v>
      </c>
      <c r="F43" s="28">
        <f t="shared" si="1"/>
        <v>311184</v>
      </c>
      <c r="G43" s="25">
        <f t="shared" si="0"/>
        <v>0.31291815541471579</v>
      </c>
      <c r="I43" s="52"/>
      <c r="J43" s="51"/>
      <c r="K43" s="52"/>
      <c r="L43" s="51"/>
      <c r="M43" s="53"/>
    </row>
    <row r="44" spans="1:13" ht="16.5" thickBot="1" x14ac:dyDescent="0.3">
      <c r="A44" s="6" t="s">
        <v>83</v>
      </c>
      <c r="B44" s="10" t="s">
        <v>84</v>
      </c>
      <c r="C44" s="3">
        <v>607079.26415491465</v>
      </c>
      <c r="D44" s="35">
        <v>211287</v>
      </c>
      <c r="E44" s="26">
        <v>0</v>
      </c>
      <c r="F44" s="28">
        <f t="shared" si="1"/>
        <v>211287</v>
      </c>
      <c r="G44" s="25">
        <f t="shared" si="0"/>
        <v>0.34803857169149449</v>
      </c>
      <c r="I44" s="52"/>
      <c r="J44" s="51"/>
      <c r="K44" s="52"/>
      <c r="L44" s="51"/>
      <c r="M44" s="53"/>
    </row>
    <row r="45" spans="1:13" ht="16.5" thickBot="1" x14ac:dyDescent="0.3">
      <c r="A45" s="6" t="s">
        <v>85</v>
      </c>
      <c r="B45" s="10" t="s">
        <v>86</v>
      </c>
      <c r="C45" s="3">
        <v>12751351.465494692</v>
      </c>
      <c r="D45" s="35">
        <v>4838659.2100000009</v>
      </c>
      <c r="E45" s="27">
        <v>20306</v>
      </c>
      <c r="F45" s="28">
        <f>SUM(D45:E45)</f>
        <v>4858965.2100000009</v>
      </c>
      <c r="G45" s="25">
        <f t="shared" si="0"/>
        <v>0.38105491979798517</v>
      </c>
      <c r="I45" s="52"/>
      <c r="J45" s="51"/>
      <c r="K45" s="52"/>
      <c r="L45" s="51"/>
      <c r="M45" s="53"/>
    </row>
    <row r="46" spans="1:13" ht="16.5" thickBot="1" x14ac:dyDescent="0.3">
      <c r="A46" s="6" t="s">
        <v>87</v>
      </c>
      <c r="B46" s="10" t="s">
        <v>88</v>
      </c>
      <c r="C46" s="3">
        <v>1764820.0985900774</v>
      </c>
      <c r="D46" s="35">
        <v>919152.44999999972</v>
      </c>
      <c r="E46" s="27">
        <v>17126</v>
      </c>
      <c r="F46" s="28">
        <f>SUM(D46:E46)</f>
        <v>936278.44999999972</v>
      </c>
      <c r="G46" s="25">
        <f t="shared" si="0"/>
        <v>0.53052345151100488</v>
      </c>
      <c r="I46" s="52"/>
      <c r="J46" s="51"/>
      <c r="K46" s="52"/>
      <c r="L46" s="51"/>
      <c r="M46" s="53"/>
    </row>
    <row r="47" spans="1:13" ht="16.5" thickBot="1" x14ac:dyDescent="0.3">
      <c r="A47" s="45" t="s">
        <v>89</v>
      </c>
      <c r="B47" s="46" t="s">
        <v>90</v>
      </c>
      <c r="C47" s="47">
        <v>1853.1209776709393</v>
      </c>
      <c r="D47" s="40">
        <v>0</v>
      </c>
      <c r="E47" s="29">
        <v>0</v>
      </c>
      <c r="F47" s="42">
        <f t="shared" ref="F47" si="2">SUM(D47:E47)</f>
        <v>0</v>
      </c>
      <c r="G47" s="43">
        <f t="shared" si="0"/>
        <v>0</v>
      </c>
      <c r="I47" s="52"/>
      <c r="J47" s="51"/>
      <c r="K47" s="52"/>
      <c r="L47" s="51"/>
      <c r="M47" s="53"/>
    </row>
    <row r="48" spans="1:13" ht="16.5" thickBot="1" x14ac:dyDescent="0.3">
      <c r="A48" s="6" t="s">
        <v>91</v>
      </c>
      <c r="B48" s="10" t="s">
        <v>92</v>
      </c>
      <c r="C48" s="3">
        <v>1766907.2357548648</v>
      </c>
      <c r="D48" s="35">
        <v>810480</v>
      </c>
      <c r="E48" s="27">
        <v>3825.5</v>
      </c>
      <c r="F48" s="28">
        <f t="shared" ref="F48:F68" si="3">SUM(D48:E48)</f>
        <v>814305.5</v>
      </c>
      <c r="G48" s="25">
        <f t="shared" si="0"/>
        <v>0.46086488499330264</v>
      </c>
      <c r="I48" s="52"/>
      <c r="J48" s="51"/>
      <c r="K48" s="52"/>
      <c r="L48" s="51"/>
      <c r="M48" s="53"/>
    </row>
    <row r="49" spans="1:13" ht="16.5" thickBot="1" x14ac:dyDescent="0.3">
      <c r="A49" s="6" t="s">
        <v>93</v>
      </c>
      <c r="B49" s="10" t="s">
        <v>94</v>
      </c>
      <c r="C49" s="3">
        <v>334788.83858479484</v>
      </c>
      <c r="D49" s="35">
        <v>215619</v>
      </c>
      <c r="E49" s="26">
        <v>0</v>
      </c>
      <c r="F49" s="28">
        <f t="shared" si="3"/>
        <v>215619</v>
      </c>
      <c r="G49" s="25">
        <f t="shared" si="0"/>
        <v>0.64404476837237312</v>
      </c>
      <c r="I49" s="52"/>
      <c r="J49" s="51"/>
      <c r="K49" s="52"/>
      <c r="L49" s="51"/>
      <c r="M49" s="53"/>
    </row>
    <row r="50" spans="1:13" ht="16.5" thickBot="1" x14ac:dyDescent="0.3">
      <c r="A50" s="6" t="s">
        <v>95</v>
      </c>
      <c r="B50" s="10" t="s">
        <v>96</v>
      </c>
      <c r="C50" s="3">
        <v>14288168.123168536</v>
      </c>
      <c r="D50" s="35">
        <v>8299646.7999999989</v>
      </c>
      <c r="E50" s="30">
        <v>0</v>
      </c>
      <c r="F50" s="28">
        <f>SUM(D50:E50)</f>
        <v>8299646.7999999989</v>
      </c>
      <c r="G50" s="25">
        <f t="shared" si="0"/>
        <v>0.58087549981596065</v>
      </c>
      <c r="I50" s="52"/>
      <c r="J50" s="51"/>
      <c r="K50" s="52"/>
      <c r="L50" s="51"/>
      <c r="M50" s="53"/>
    </row>
    <row r="51" spans="1:13" ht="16.5" thickBot="1" x14ac:dyDescent="0.3">
      <c r="A51" s="6" t="s">
        <v>97</v>
      </c>
      <c r="B51" s="10" t="s">
        <v>98</v>
      </c>
      <c r="C51" s="3">
        <v>2911131.534998998</v>
      </c>
      <c r="D51" s="35">
        <v>1012398</v>
      </c>
      <c r="E51" s="27">
        <v>0</v>
      </c>
      <c r="F51" s="28">
        <f t="shared" si="3"/>
        <v>1012398</v>
      </c>
      <c r="G51" s="25">
        <f t="shared" si="0"/>
        <v>0.34776786546003613</v>
      </c>
      <c r="I51" s="52"/>
      <c r="J51" s="51"/>
      <c r="K51" s="52"/>
      <c r="L51" s="51"/>
      <c r="M51" s="53"/>
    </row>
    <row r="52" spans="1:13" ht="16.5" thickBot="1" x14ac:dyDescent="0.3">
      <c r="A52" s="6" t="s">
        <v>99</v>
      </c>
      <c r="B52" s="10" t="s">
        <v>100</v>
      </c>
      <c r="C52" s="3">
        <v>4854236.3747119838</v>
      </c>
      <c r="D52" s="35">
        <v>2105502</v>
      </c>
      <c r="E52" s="26">
        <v>0</v>
      </c>
      <c r="F52" s="28">
        <f t="shared" si="3"/>
        <v>2105502</v>
      </c>
      <c r="G52" s="25">
        <f t="shared" si="0"/>
        <v>0.43374525619900939</v>
      </c>
      <c r="I52" s="52"/>
      <c r="J52" s="51"/>
      <c r="K52" s="52"/>
      <c r="L52" s="51"/>
      <c r="M52" s="53"/>
    </row>
    <row r="53" spans="1:13" ht="16.5" thickBot="1" x14ac:dyDescent="0.3">
      <c r="A53" s="6" t="s">
        <v>101</v>
      </c>
      <c r="B53" s="10" t="s">
        <v>102</v>
      </c>
      <c r="C53" s="3">
        <v>14361142.219747405</v>
      </c>
      <c r="D53" s="35">
        <v>6777688.0575000001</v>
      </c>
      <c r="E53" s="26">
        <v>0</v>
      </c>
      <c r="F53" s="28">
        <f>SUM(D53:E53)</f>
        <v>6777688.0575000001</v>
      </c>
      <c r="G53" s="25">
        <f t="shared" si="0"/>
        <v>0.47194630857288533</v>
      </c>
      <c r="I53" s="52"/>
      <c r="J53" s="51"/>
      <c r="K53" s="52"/>
      <c r="L53" s="51"/>
      <c r="M53" s="53"/>
    </row>
    <row r="54" spans="1:13" ht="16.5" thickBot="1" x14ac:dyDescent="0.3">
      <c r="A54" s="6" t="s">
        <v>103</v>
      </c>
      <c r="B54" s="10" t="s">
        <v>104</v>
      </c>
      <c r="C54" s="3">
        <v>5863101.1509660129</v>
      </c>
      <c r="D54" s="35">
        <v>2147473.6500000004</v>
      </c>
      <c r="E54" s="27">
        <v>79632</v>
      </c>
      <c r="F54" s="28">
        <f>SUM(D54:E54)</f>
        <v>2227105.6500000004</v>
      </c>
      <c r="G54" s="25">
        <f t="shared" si="0"/>
        <v>0.37985113895452055</v>
      </c>
      <c r="I54" s="52"/>
      <c r="J54" s="51"/>
      <c r="K54" s="52"/>
      <c r="L54" s="51"/>
      <c r="M54" s="53"/>
    </row>
    <row r="55" spans="1:13" ht="16.5" thickBot="1" x14ac:dyDescent="0.3">
      <c r="A55" s="6" t="s">
        <v>105</v>
      </c>
      <c r="B55" s="10" t="s">
        <v>106</v>
      </c>
      <c r="C55" s="3">
        <v>1891966.0679967259</v>
      </c>
      <c r="D55" s="35">
        <v>2015792</v>
      </c>
      <c r="E55" s="26">
        <v>0</v>
      </c>
      <c r="F55" s="28">
        <f t="shared" si="3"/>
        <v>2015792</v>
      </c>
      <c r="G55" s="25">
        <f t="shared" si="0"/>
        <v>1.0654482837181034</v>
      </c>
      <c r="I55" s="52"/>
      <c r="J55" s="51"/>
      <c r="K55" s="52"/>
      <c r="L55" s="51"/>
      <c r="M55" s="53"/>
    </row>
    <row r="56" spans="1:13" ht="16.5" thickBot="1" x14ac:dyDescent="0.3">
      <c r="A56" s="6" t="s">
        <v>107</v>
      </c>
      <c r="B56" s="10" t="s">
        <v>108</v>
      </c>
      <c r="C56" s="3">
        <v>135528.58898367689</v>
      </c>
      <c r="D56" s="35">
        <v>74879.25</v>
      </c>
      <c r="E56" s="26">
        <v>0</v>
      </c>
      <c r="F56" s="28">
        <f t="shared" si="3"/>
        <v>74879.25</v>
      </c>
      <c r="G56" s="25">
        <f t="shared" si="0"/>
        <v>0.55249782028660011</v>
      </c>
      <c r="I56" s="52"/>
      <c r="J56" s="51"/>
      <c r="K56" s="52"/>
      <c r="L56" s="51"/>
      <c r="M56" s="53"/>
    </row>
    <row r="57" spans="1:13" ht="16.5" thickBot="1" x14ac:dyDescent="0.3">
      <c r="A57" s="6" t="s">
        <v>109</v>
      </c>
      <c r="B57" s="10" t="s">
        <v>110</v>
      </c>
      <c r="C57" s="3">
        <v>10865484.698411897</v>
      </c>
      <c r="D57" s="35">
        <v>5599701.7300000014</v>
      </c>
      <c r="E57" s="27">
        <v>2446.5</v>
      </c>
      <c r="F57" s="28">
        <f>SUM(D57:E57)</f>
        <v>5602148.2300000014</v>
      </c>
      <c r="G57" s="25">
        <f t="shared" si="0"/>
        <v>0.51559119408808463</v>
      </c>
      <c r="I57" s="52"/>
      <c r="J57" s="51"/>
      <c r="K57" s="52"/>
      <c r="L57" s="51"/>
      <c r="M57" s="53"/>
    </row>
    <row r="58" spans="1:13" ht="16.5" thickBot="1" x14ac:dyDescent="0.3">
      <c r="A58" s="6" t="s">
        <v>111</v>
      </c>
      <c r="B58" s="10" t="s">
        <v>112</v>
      </c>
      <c r="C58" s="3">
        <v>594876.46305903804</v>
      </c>
      <c r="D58" s="35">
        <v>178900.75000000003</v>
      </c>
      <c r="E58" s="26">
        <v>0</v>
      </c>
      <c r="F58" s="28">
        <f>SUM(D58:E58)</f>
        <v>178900.75000000003</v>
      </c>
      <c r="G58" s="25">
        <f t="shared" si="0"/>
        <v>0.30073596975082401</v>
      </c>
      <c r="I58" s="52"/>
      <c r="J58" s="51"/>
      <c r="K58" s="52"/>
      <c r="L58" s="51"/>
      <c r="M58" s="53"/>
    </row>
    <row r="59" spans="1:13" ht="16.5" thickBot="1" x14ac:dyDescent="0.3">
      <c r="A59" s="6" t="s">
        <v>113</v>
      </c>
      <c r="B59" s="10" t="s">
        <v>114</v>
      </c>
      <c r="C59" s="3">
        <v>2418017.1037607202</v>
      </c>
      <c r="D59" s="35">
        <v>1147811</v>
      </c>
      <c r="E59" s="27">
        <v>0</v>
      </c>
      <c r="F59" s="28">
        <f t="shared" si="3"/>
        <v>1147811</v>
      </c>
      <c r="G59" s="25">
        <f t="shared" si="0"/>
        <v>0.47469101778263678</v>
      </c>
      <c r="I59" s="52"/>
      <c r="J59" s="51"/>
      <c r="K59" s="52"/>
      <c r="L59" s="51"/>
      <c r="M59" s="53"/>
    </row>
    <row r="60" spans="1:13" ht="16.5" thickBot="1" x14ac:dyDescent="0.3">
      <c r="A60" s="6" t="s">
        <v>115</v>
      </c>
      <c r="B60" s="10" t="s">
        <v>116</v>
      </c>
      <c r="C60" s="3">
        <v>17996939.697277535</v>
      </c>
      <c r="D60" s="35">
        <v>9404169</v>
      </c>
      <c r="E60" s="26">
        <v>0</v>
      </c>
      <c r="F60" s="28">
        <f t="shared" si="3"/>
        <v>9404169</v>
      </c>
      <c r="G60" s="25">
        <f t="shared" si="0"/>
        <v>0.52254267437605539</v>
      </c>
      <c r="I60" s="52"/>
      <c r="J60" s="51"/>
      <c r="K60" s="52"/>
      <c r="L60" s="51"/>
      <c r="M60" s="53"/>
    </row>
    <row r="61" spans="1:13" ht="16.5" thickBot="1" x14ac:dyDescent="0.3">
      <c r="A61" s="6" t="s">
        <v>117</v>
      </c>
      <c r="B61" s="10" t="s">
        <v>118</v>
      </c>
      <c r="C61" s="3">
        <v>1286007.9332880916</v>
      </c>
      <c r="D61" s="35">
        <v>990153</v>
      </c>
      <c r="E61" s="27">
        <v>11132</v>
      </c>
      <c r="F61" s="28">
        <f t="shared" si="3"/>
        <v>1001285</v>
      </c>
      <c r="G61" s="25">
        <f t="shared" si="0"/>
        <v>0.77859939591499561</v>
      </c>
      <c r="I61" s="52"/>
      <c r="J61" s="51"/>
      <c r="K61" s="52"/>
      <c r="L61" s="51"/>
      <c r="M61" s="53"/>
    </row>
    <row r="62" spans="1:13" ht="16.5" thickBot="1" x14ac:dyDescent="0.3">
      <c r="A62" s="6" t="s">
        <v>119</v>
      </c>
      <c r="B62" s="10" t="s">
        <v>120</v>
      </c>
      <c r="C62" s="3">
        <v>4101682.2435315847</v>
      </c>
      <c r="D62" s="35">
        <v>1717115</v>
      </c>
      <c r="E62" s="27">
        <v>5465</v>
      </c>
      <c r="F62" s="28">
        <f t="shared" si="3"/>
        <v>1722580</v>
      </c>
      <c r="G62" s="25">
        <f t="shared" si="0"/>
        <v>0.41996914868686741</v>
      </c>
      <c r="I62" s="52"/>
      <c r="J62" s="51"/>
      <c r="K62" s="52"/>
      <c r="L62" s="51"/>
      <c r="M62" s="53"/>
    </row>
    <row r="63" spans="1:13" ht="16.5" thickBot="1" x14ac:dyDescent="0.3">
      <c r="A63" s="6" t="s">
        <v>121</v>
      </c>
      <c r="B63" s="10" t="s">
        <v>122</v>
      </c>
      <c r="C63" s="3">
        <v>2354628.5576791982</v>
      </c>
      <c r="D63" s="35">
        <v>583220.5</v>
      </c>
      <c r="E63" s="27">
        <v>0</v>
      </c>
      <c r="F63" s="28">
        <f>SUM(D63:E63)</f>
        <v>583220.5</v>
      </c>
      <c r="G63" s="25">
        <f t="shared" si="0"/>
        <v>0.24769108405567031</v>
      </c>
      <c r="I63" s="52"/>
      <c r="J63" s="51"/>
      <c r="K63" s="52"/>
      <c r="L63" s="51"/>
      <c r="M63" s="53"/>
    </row>
    <row r="64" spans="1:13" ht="16.5" thickBot="1" x14ac:dyDescent="0.3">
      <c r="A64" s="6" t="s">
        <v>123</v>
      </c>
      <c r="B64" s="10" t="s">
        <v>124</v>
      </c>
      <c r="C64" s="3">
        <v>23444364.947430912</v>
      </c>
      <c r="D64" s="35">
        <v>13951472.7325</v>
      </c>
      <c r="E64" s="26">
        <v>0</v>
      </c>
      <c r="F64" s="28">
        <f>SUM(D64:E64)</f>
        <v>13951472.7325</v>
      </c>
      <c r="G64" s="25">
        <f t="shared" si="0"/>
        <v>0.59508853252298632</v>
      </c>
      <c r="I64" s="52"/>
      <c r="J64" s="51"/>
      <c r="K64" s="52"/>
      <c r="L64" s="51"/>
      <c r="M64" s="53"/>
    </row>
    <row r="65" spans="1:14" ht="16.5" thickBot="1" x14ac:dyDescent="0.3">
      <c r="A65" s="6" t="s">
        <v>125</v>
      </c>
      <c r="B65" s="10" t="s">
        <v>126</v>
      </c>
      <c r="C65" s="3">
        <v>3252023.5831295685</v>
      </c>
      <c r="D65" s="35">
        <v>1267863</v>
      </c>
      <c r="E65" s="26">
        <v>0</v>
      </c>
      <c r="F65" s="28">
        <f t="shared" si="3"/>
        <v>1267863</v>
      </c>
      <c r="G65" s="25">
        <f t="shared" si="0"/>
        <v>0.38986894393301985</v>
      </c>
      <c r="I65" s="52"/>
      <c r="J65" s="51"/>
      <c r="K65" s="52"/>
      <c r="L65" s="51"/>
      <c r="M65" s="53"/>
    </row>
    <row r="66" spans="1:14" ht="16.5" thickBot="1" x14ac:dyDescent="0.3">
      <c r="A66" s="6" t="s">
        <v>127</v>
      </c>
      <c r="B66" s="10" t="s">
        <v>128</v>
      </c>
      <c r="C66" s="3">
        <v>2732581.2799787489</v>
      </c>
      <c r="D66" s="35">
        <v>1028505.9000000001</v>
      </c>
      <c r="E66" s="26">
        <v>0</v>
      </c>
      <c r="F66" s="28">
        <f>SUM(D66:E66)</f>
        <v>1028505.9000000001</v>
      </c>
      <c r="G66" s="25">
        <f t="shared" si="0"/>
        <v>0.37638620579586157</v>
      </c>
      <c r="I66" s="52"/>
      <c r="J66" s="51"/>
      <c r="K66" s="52"/>
      <c r="L66" s="51"/>
      <c r="M66" s="53"/>
    </row>
    <row r="67" spans="1:14" ht="16.5" thickBot="1" x14ac:dyDescent="0.3">
      <c r="A67" s="6" t="s">
        <v>129</v>
      </c>
      <c r="B67" s="10" t="s">
        <v>130</v>
      </c>
      <c r="C67" s="3">
        <v>5440818.7587695308</v>
      </c>
      <c r="D67" s="35">
        <v>2962888</v>
      </c>
      <c r="E67" s="26">
        <v>0</v>
      </c>
      <c r="F67" s="28">
        <f t="shared" si="3"/>
        <v>2962888</v>
      </c>
      <c r="G67" s="25">
        <f t="shared" si="0"/>
        <v>0.54456656826225036</v>
      </c>
      <c r="I67" s="52"/>
      <c r="J67" s="51"/>
      <c r="K67" s="52"/>
      <c r="L67" s="51"/>
      <c r="M67" s="53"/>
    </row>
    <row r="68" spans="1:14" ht="16.5" thickBot="1" x14ac:dyDescent="0.3">
      <c r="A68" s="6" t="s">
        <v>131</v>
      </c>
      <c r="B68" s="10" t="s">
        <v>132</v>
      </c>
      <c r="C68" s="3">
        <v>240189.6910338632</v>
      </c>
      <c r="D68" s="35">
        <v>295201</v>
      </c>
      <c r="E68" s="27">
        <v>3669.75</v>
      </c>
      <c r="F68" s="28">
        <f t="shared" si="3"/>
        <v>298870.75</v>
      </c>
      <c r="G68" s="25">
        <f t="shared" ref="G68:G89" si="4">F68/C68</f>
        <v>1.2443113137518613</v>
      </c>
      <c r="I68" s="52"/>
      <c r="J68" s="51"/>
      <c r="K68" s="52"/>
      <c r="L68" s="51"/>
      <c r="M68" s="53"/>
    </row>
    <row r="69" spans="1:14" ht="16.5" thickBot="1" x14ac:dyDescent="0.3">
      <c r="A69" s="6" t="s">
        <v>133</v>
      </c>
      <c r="B69" s="10" t="s">
        <v>134</v>
      </c>
      <c r="C69" s="3">
        <v>2819575.893725981</v>
      </c>
      <c r="D69" s="35">
        <v>1017885</v>
      </c>
      <c r="E69" s="26">
        <v>0</v>
      </c>
      <c r="F69" s="28">
        <f>SUM(D69:E69)</f>
        <v>1017885</v>
      </c>
      <c r="G69" s="25">
        <f t="shared" si="4"/>
        <v>0.36100642024389595</v>
      </c>
      <c r="I69" s="52"/>
      <c r="J69" s="51"/>
      <c r="K69" s="52"/>
      <c r="L69" s="51"/>
      <c r="M69" s="53"/>
    </row>
    <row r="70" spans="1:14" s="48" customFormat="1" ht="16.5" thickBot="1" x14ac:dyDescent="0.3">
      <c r="A70" s="37" t="s">
        <v>135</v>
      </c>
      <c r="B70" s="38" t="s">
        <v>136</v>
      </c>
      <c r="C70" s="39">
        <v>12387.958144151544</v>
      </c>
      <c r="D70" s="40">
        <v>0</v>
      </c>
      <c r="E70" s="29">
        <v>0</v>
      </c>
      <c r="F70" s="42">
        <f t="shared" ref="F70:F90" si="5">SUM(D70:E70)</f>
        <v>0</v>
      </c>
      <c r="G70" s="43">
        <f t="shared" si="4"/>
        <v>0</v>
      </c>
      <c r="I70" s="54"/>
      <c r="J70" s="54"/>
      <c r="K70" s="54"/>
      <c r="L70" s="54"/>
      <c r="M70" s="54"/>
    </row>
    <row r="71" spans="1:14" ht="16.5" thickBot="1" x14ac:dyDescent="0.3">
      <c r="A71" s="6" t="s">
        <v>137</v>
      </c>
      <c r="B71" s="10" t="s">
        <v>138</v>
      </c>
      <c r="C71" s="3">
        <v>2281644.7620818028</v>
      </c>
      <c r="D71" s="35">
        <v>895052.79999999993</v>
      </c>
      <c r="E71" s="27">
        <v>72754</v>
      </c>
      <c r="F71" s="28">
        <f>SUM(D71:E71)</f>
        <v>967806.79999999993</v>
      </c>
      <c r="G71" s="25">
        <f t="shared" si="4"/>
        <v>0.42417067550733017</v>
      </c>
      <c r="I71" s="52"/>
      <c r="J71" s="51"/>
      <c r="K71" s="52"/>
      <c r="L71" s="51"/>
      <c r="M71" s="53"/>
    </row>
    <row r="72" spans="1:14" ht="16.5" thickBot="1" x14ac:dyDescent="0.3">
      <c r="A72" s="6" t="s">
        <v>139</v>
      </c>
      <c r="B72" s="10" t="s">
        <v>140</v>
      </c>
      <c r="C72" s="3">
        <v>9721558.6623395383</v>
      </c>
      <c r="D72" s="35">
        <v>4712701</v>
      </c>
      <c r="E72" s="27">
        <v>0</v>
      </c>
      <c r="F72" s="28">
        <f t="shared" ref="F71:F89" si="6">SUM(D72:E72)</f>
        <v>4712701</v>
      </c>
      <c r="G72" s="25">
        <f t="shared" si="4"/>
        <v>0.4847680463274463</v>
      </c>
      <c r="I72" s="52"/>
      <c r="J72" s="51"/>
      <c r="K72" s="52"/>
      <c r="L72" s="51"/>
      <c r="M72" s="53"/>
    </row>
    <row r="73" spans="1:14" ht="16.5" thickBot="1" x14ac:dyDescent="0.3">
      <c r="A73" s="6" t="s">
        <v>141</v>
      </c>
      <c r="B73" s="10" t="s">
        <v>142</v>
      </c>
      <c r="C73" s="3">
        <v>875206.87534254999</v>
      </c>
      <c r="D73" s="35">
        <v>261242</v>
      </c>
      <c r="E73" s="27">
        <v>40487</v>
      </c>
      <c r="F73" s="28">
        <f t="shared" si="6"/>
        <v>301729</v>
      </c>
      <c r="G73" s="25">
        <f t="shared" si="4"/>
        <v>0.34475163358595112</v>
      </c>
      <c r="I73" s="52"/>
      <c r="J73" s="51"/>
      <c r="K73" s="52"/>
      <c r="L73" s="51"/>
      <c r="M73" s="53"/>
      <c r="N73" s="27"/>
    </row>
    <row r="74" spans="1:14" ht="16.5" thickBot="1" x14ac:dyDescent="0.3">
      <c r="A74" s="6" t="s">
        <v>143</v>
      </c>
      <c r="B74" s="10" t="s">
        <v>144</v>
      </c>
      <c r="C74" s="3">
        <v>2491.0990913400797</v>
      </c>
      <c r="D74" s="35">
        <v>0</v>
      </c>
      <c r="E74" s="27">
        <v>3253</v>
      </c>
      <c r="F74" s="28">
        <f t="shared" si="6"/>
        <v>3253</v>
      </c>
      <c r="G74" s="25">
        <f t="shared" si="4"/>
        <v>1.3058492981305123</v>
      </c>
      <c r="I74" s="52"/>
      <c r="J74" s="51"/>
      <c r="K74" s="52"/>
      <c r="L74" s="51"/>
      <c r="M74" s="53"/>
    </row>
    <row r="75" spans="1:14" ht="16.5" thickBot="1" x14ac:dyDescent="0.3">
      <c r="A75" s="6" t="s">
        <v>145</v>
      </c>
      <c r="B75" s="10" t="s">
        <v>146</v>
      </c>
      <c r="C75" s="3">
        <v>1547828.4438013283</v>
      </c>
      <c r="D75" s="35">
        <v>866449</v>
      </c>
      <c r="E75" s="27">
        <v>0</v>
      </c>
      <c r="F75" s="28">
        <f t="shared" si="6"/>
        <v>866449</v>
      </c>
      <c r="G75" s="25">
        <f t="shared" si="4"/>
        <v>0.55978361392046694</v>
      </c>
      <c r="I75" s="52"/>
      <c r="J75" s="51"/>
      <c r="K75" s="52"/>
      <c r="L75" s="51"/>
      <c r="M75" s="53"/>
    </row>
    <row r="76" spans="1:14" ht="16.5" thickBot="1" x14ac:dyDescent="0.3">
      <c r="A76" s="6" t="s">
        <v>147</v>
      </c>
      <c r="B76" s="10" t="s">
        <v>148</v>
      </c>
      <c r="C76" s="3">
        <v>3530982.0708643007</v>
      </c>
      <c r="D76" s="35">
        <v>1609289</v>
      </c>
      <c r="E76" s="27">
        <v>0</v>
      </c>
      <c r="F76" s="28">
        <f t="shared" si="6"/>
        <v>1609289</v>
      </c>
      <c r="G76" s="25">
        <f t="shared" si="4"/>
        <v>0.45576243880674372</v>
      </c>
      <c r="I76" s="52"/>
      <c r="J76" s="51"/>
      <c r="K76" s="52"/>
      <c r="L76" s="51"/>
      <c r="M76" s="53"/>
    </row>
    <row r="77" spans="1:14" ht="16.5" thickBot="1" x14ac:dyDescent="0.3">
      <c r="A77" s="6" t="s">
        <v>149</v>
      </c>
      <c r="B77" s="10" t="s">
        <v>150</v>
      </c>
      <c r="C77" s="3">
        <v>6593405.9127643127</v>
      </c>
      <c r="D77" s="35">
        <v>3115510.9299999992</v>
      </c>
      <c r="E77" s="27">
        <v>1256.95</v>
      </c>
      <c r="F77" s="28">
        <f>SUM(D77:E77)</f>
        <v>3116767.8799999994</v>
      </c>
      <c r="G77" s="25">
        <f t="shared" si="4"/>
        <v>0.47270984393152304</v>
      </c>
      <c r="I77" s="52"/>
      <c r="J77" s="51"/>
      <c r="K77" s="52"/>
      <c r="L77" s="51"/>
      <c r="M77" s="53"/>
    </row>
    <row r="78" spans="1:14" ht="16.5" thickBot="1" x14ac:dyDescent="0.3">
      <c r="A78" s="6" t="s">
        <v>151</v>
      </c>
      <c r="B78" s="10" t="s">
        <v>152</v>
      </c>
      <c r="C78" s="3">
        <v>51018.109640396542</v>
      </c>
      <c r="D78" s="35">
        <v>0</v>
      </c>
      <c r="E78" s="27">
        <v>0</v>
      </c>
      <c r="F78" s="28">
        <f t="shared" si="6"/>
        <v>0</v>
      </c>
      <c r="G78" s="25">
        <f t="shared" si="4"/>
        <v>0</v>
      </c>
      <c r="I78" s="52"/>
      <c r="J78" s="51"/>
      <c r="K78" s="52"/>
      <c r="L78" s="51"/>
      <c r="M78" s="53"/>
    </row>
    <row r="79" spans="1:14" ht="16.5" thickBot="1" x14ac:dyDescent="0.3">
      <c r="A79" s="6" t="s">
        <v>153</v>
      </c>
      <c r="B79" s="10" t="s">
        <v>154</v>
      </c>
      <c r="C79" s="3">
        <v>2953135.977020992</v>
      </c>
      <c r="D79" s="35">
        <v>458216</v>
      </c>
      <c r="E79" s="26">
        <v>0</v>
      </c>
      <c r="F79" s="28">
        <f t="shared" si="6"/>
        <v>458216</v>
      </c>
      <c r="G79" s="25">
        <f t="shared" si="4"/>
        <v>0.15516251319461097</v>
      </c>
      <c r="I79" s="52"/>
      <c r="J79" s="51"/>
      <c r="K79" s="52"/>
      <c r="L79" s="51"/>
      <c r="M79" s="53"/>
    </row>
    <row r="80" spans="1:14" ht="16.5" thickBot="1" x14ac:dyDescent="0.3">
      <c r="A80" s="6" t="s">
        <v>155</v>
      </c>
      <c r="B80" s="10" t="s">
        <v>156</v>
      </c>
      <c r="C80" s="3">
        <v>18349646.560618579</v>
      </c>
      <c r="D80" s="35">
        <v>8583012</v>
      </c>
      <c r="E80" s="27">
        <v>7877.7300000000005</v>
      </c>
      <c r="F80" s="28">
        <f t="shared" si="6"/>
        <v>8590889.7300000004</v>
      </c>
      <c r="G80" s="25">
        <f t="shared" si="4"/>
        <v>0.4681773952222868</v>
      </c>
      <c r="I80" s="52"/>
      <c r="J80" s="51"/>
      <c r="K80" s="52"/>
      <c r="L80" s="51"/>
      <c r="M80" s="53"/>
    </row>
    <row r="81" spans="1:13" ht="16.5" thickBot="1" x14ac:dyDescent="0.3">
      <c r="A81" s="6" t="s">
        <v>157</v>
      </c>
      <c r="B81" s="10" t="s">
        <v>158</v>
      </c>
      <c r="C81" s="3">
        <v>339660.14979801438</v>
      </c>
      <c r="D81" s="35">
        <v>253497</v>
      </c>
      <c r="E81" s="27">
        <v>0</v>
      </c>
      <c r="F81" s="28">
        <f t="shared" si="6"/>
        <v>253497</v>
      </c>
      <c r="G81" s="25">
        <f t="shared" si="4"/>
        <v>0.7463254083552251</v>
      </c>
      <c r="I81" s="52"/>
      <c r="J81" s="51"/>
      <c r="K81" s="52"/>
      <c r="L81" s="51"/>
      <c r="M81" s="53"/>
    </row>
    <row r="82" spans="1:13" ht="16.5" thickBot="1" x14ac:dyDescent="0.3">
      <c r="A82" s="6" t="s">
        <v>159</v>
      </c>
      <c r="B82" s="10" t="s">
        <v>160</v>
      </c>
      <c r="C82" s="3">
        <v>9462282.3033811264</v>
      </c>
      <c r="D82" s="35">
        <v>5741827</v>
      </c>
      <c r="E82" s="26">
        <v>0</v>
      </c>
      <c r="F82" s="28">
        <f t="shared" si="6"/>
        <v>5741827</v>
      </c>
      <c r="G82" s="25">
        <f t="shared" si="4"/>
        <v>0.60681205822281292</v>
      </c>
      <c r="I82" s="52"/>
      <c r="J82" s="51"/>
      <c r="K82" s="52"/>
      <c r="L82" s="51"/>
      <c r="M82" s="53"/>
    </row>
    <row r="83" spans="1:13" ht="16.5" thickBot="1" x14ac:dyDescent="0.3">
      <c r="A83" s="6" t="s">
        <v>161</v>
      </c>
      <c r="B83" s="10" t="s">
        <v>162</v>
      </c>
      <c r="C83" s="3">
        <v>2570024.4293025844</v>
      </c>
      <c r="D83" s="35">
        <v>2071725</v>
      </c>
      <c r="E83" s="26">
        <v>0</v>
      </c>
      <c r="F83" s="28">
        <f t="shared" si="6"/>
        <v>2071725</v>
      </c>
      <c r="G83" s="25">
        <f t="shared" si="4"/>
        <v>0.80611101450198841</v>
      </c>
      <c r="I83" s="52"/>
      <c r="J83" s="51"/>
      <c r="K83" s="52"/>
      <c r="L83" s="51"/>
      <c r="M83" s="53"/>
    </row>
    <row r="84" spans="1:13" ht="16.5" thickBot="1" x14ac:dyDescent="0.3">
      <c r="A84" s="6" t="s">
        <v>163</v>
      </c>
      <c r="B84" s="10" t="s">
        <v>164</v>
      </c>
      <c r="C84" s="3">
        <v>11623661.772287713</v>
      </c>
      <c r="D84" s="35">
        <v>7249542.699000001</v>
      </c>
      <c r="E84" s="27">
        <v>0</v>
      </c>
      <c r="F84" s="28">
        <f>SUM(D84:E84)</f>
        <v>7249542.699000001</v>
      </c>
      <c r="G84" s="25">
        <f t="shared" si="4"/>
        <v>0.62368837299480206</v>
      </c>
      <c r="I84" s="52"/>
      <c r="J84" s="51"/>
      <c r="K84" s="52"/>
      <c r="L84" s="51"/>
      <c r="M84" s="53"/>
    </row>
    <row r="85" spans="1:13" ht="16.5" thickBot="1" x14ac:dyDescent="0.3">
      <c r="A85" s="6" t="s">
        <v>165</v>
      </c>
      <c r="B85" s="10" t="s">
        <v>166</v>
      </c>
      <c r="C85" s="3">
        <v>7074235.8715331508</v>
      </c>
      <c r="D85" s="35">
        <v>2287418.9450000008</v>
      </c>
      <c r="E85" s="26">
        <v>0</v>
      </c>
      <c r="F85" s="28">
        <f t="shared" si="6"/>
        <v>2287418.9450000008</v>
      </c>
      <c r="G85" s="25">
        <f t="shared" si="4"/>
        <v>0.32334502079646715</v>
      </c>
      <c r="I85" s="52"/>
      <c r="J85" s="51"/>
      <c r="K85" s="52"/>
      <c r="L85" s="51"/>
      <c r="M85" s="53"/>
    </row>
    <row r="86" spans="1:13" ht="16.5" thickBot="1" x14ac:dyDescent="0.3">
      <c r="A86" s="6" t="s">
        <v>167</v>
      </c>
      <c r="B86" s="10" t="s">
        <v>168</v>
      </c>
      <c r="C86" s="3">
        <v>1993577.6538050668</v>
      </c>
      <c r="D86" s="35">
        <v>1061010</v>
      </c>
      <c r="E86" s="27">
        <v>72752</v>
      </c>
      <c r="F86" s="28">
        <f t="shared" si="6"/>
        <v>1133762</v>
      </c>
      <c r="G86" s="25">
        <f t="shared" si="4"/>
        <v>0.56870721731658214</v>
      </c>
      <c r="I86" s="52"/>
      <c r="J86" s="51"/>
      <c r="K86" s="52"/>
      <c r="L86" s="51"/>
      <c r="M86" s="53"/>
    </row>
    <row r="87" spans="1:13" ht="16.5" thickBot="1" x14ac:dyDescent="0.3">
      <c r="A87" s="6" t="s">
        <v>169</v>
      </c>
      <c r="B87" s="10" t="s">
        <v>170</v>
      </c>
      <c r="C87" s="3">
        <v>20848132.870312754</v>
      </c>
      <c r="D87" s="35">
        <v>9586811.4499999993</v>
      </c>
      <c r="E87" s="26">
        <v>0</v>
      </c>
      <c r="F87" s="28">
        <f>SUM(D87:E87)</f>
        <v>9586811.4499999993</v>
      </c>
      <c r="G87" s="25">
        <f t="shared" si="4"/>
        <v>0.45984028927844139</v>
      </c>
      <c r="I87" s="52"/>
      <c r="J87" s="51"/>
      <c r="K87" s="52"/>
      <c r="L87" s="51"/>
      <c r="M87" s="53"/>
    </row>
    <row r="88" spans="1:13" ht="16.5" thickBot="1" x14ac:dyDescent="0.3">
      <c r="A88" s="6" t="s">
        <v>171</v>
      </c>
      <c r="B88" s="10" t="s">
        <v>172</v>
      </c>
      <c r="C88" s="3">
        <v>6166305.2669123895</v>
      </c>
      <c r="D88" s="35">
        <v>3264349.4000000004</v>
      </c>
      <c r="E88" s="26">
        <v>0</v>
      </c>
      <c r="F88" s="28">
        <f>SUM(D88:E88)</f>
        <v>3264349.4000000004</v>
      </c>
      <c r="G88" s="25">
        <f t="shared" si="4"/>
        <v>0.5293849815571221</v>
      </c>
      <c r="I88" s="52"/>
      <c r="J88" s="51"/>
      <c r="K88" s="52"/>
      <c r="L88" s="51"/>
      <c r="M88" s="53"/>
    </row>
    <row r="89" spans="1:13" ht="16.5" thickBot="1" x14ac:dyDescent="0.3">
      <c r="A89" s="8" t="s">
        <v>173</v>
      </c>
      <c r="B89" s="13" t="s">
        <v>174</v>
      </c>
      <c r="C89" s="4">
        <v>3754464.8295828197</v>
      </c>
      <c r="D89" s="36">
        <v>2309074.2000000002</v>
      </c>
      <c r="E89" s="27">
        <v>2976.9749999999999</v>
      </c>
      <c r="F89" s="28">
        <f>SUM(D89:E89)</f>
        <v>2312051.1750000003</v>
      </c>
      <c r="G89" s="25">
        <f t="shared" si="4"/>
        <v>0.61581377904581558</v>
      </c>
      <c r="I89" s="52"/>
      <c r="J89" s="51"/>
      <c r="K89" s="52"/>
      <c r="L89" s="51"/>
      <c r="M89" s="53"/>
    </row>
    <row r="90" spans="1:13" ht="16.5" thickBot="1" x14ac:dyDescent="0.3">
      <c r="A90" s="14"/>
      <c r="B90" s="15"/>
      <c r="C90" s="1">
        <v>519300000.00000018</v>
      </c>
      <c r="D90" s="32">
        <f>SUM(D3:D89)</f>
        <v>258027271.3935</v>
      </c>
      <c r="E90" s="32">
        <f>SUM(E3:E89)</f>
        <v>575000.91599999997</v>
      </c>
      <c r="F90" s="31">
        <f t="shared" si="5"/>
        <v>258602272.30950001</v>
      </c>
      <c r="G90" s="33">
        <f>F90/C90</f>
        <v>0.49798242308781038</v>
      </c>
      <c r="I90" s="51"/>
      <c r="J90" s="51"/>
      <c r="K90" s="53"/>
      <c r="L90" s="51"/>
      <c r="M90" s="51"/>
    </row>
    <row r="91" spans="1:13" ht="15.75" x14ac:dyDescent="0.25">
      <c r="A91" s="16"/>
      <c r="B91" s="16"/>
      <c r="C91" s="18"/>
      <c r="I91" s="51"/>
      <c r="J91" s="51"/>
      <c r="K91" s="51"/>
      <c r="L91" s="51"/>
      <c r="M91" s="51"/>
    </row>
    <row r="92" spans="1:13" ht="15.75" x14ac:dyDescent="0.25">
      <c r="A92" s="16"/>
      <c r="B92" s="17"/>
      <c r="C92" s="18"/>
      <c r="I92" s="51"/>
      <c r="J92" s="51"/>
      <c r="K92" s="51"/>
      <c r="L92" s="51"/>
      <c r="M92" s="51"/>
    </row>
    <row r="93" spans="1:13" ht="15.75" x14ac:dyDescent="0.25">
      <c r="A93" s="16"/>
      <c r="B93" s="17"/>
      <c r="C93" s="18"/>
      <c r="I93" s="51"/>
      <c r="J93" s="51"/>
      <c r="K93" s="51"/>
      <c r="L93" s="51"/>
      <c r="M93" s="53"/>
    </row>
    <row r="94" spans="1:13" x14ac:dyDescent="0.25">
      <c r="A94" s="16"/>
      <c r="B94" s="16"/>
      <c r="C94" s="16"/>
    </row>
    <row r="95" spans="1:13" x14ac:dyDescent="0.25">
      <c r="A95" s="19"/>
      <c r="B95" s="19"/>
      <c r="C95" s="19"/>
    </row>
    <row r="96" spans="1:13" x14ac:dyDescent="0.25">
      <c r="A96" s="19"/>
      <c r="B96" s="19"/>
      <c r="C96" s="19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Jesper Nybo Jørgensen</dc:creator>
  <cp:lastModifiedBy>Undervisningsministeriet</cp:lastModifiedBy>
  <dcterms:created xsi:type="dcterms:W3CDTF">2017-12-15T11:30:52Z</dcterms:created>
  <dcterms:modified xsi:type="dcterms:W3CDTF">2018-09-13T08:30:06Z</dcterms:modified>
</cp:coreProperties>
</file>