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27" i="1" l="1"/>
  <c r="D28" i="1"/>
  <c r="D90" i="1" l="1"/>
  <c r="F69" i="1" l="1"/>
  <c r="F3" i="1" l="1"/>
  <c r="G3" i="1" l="1"/>
  <c r="E90" i="1" l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G69" i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90" i="1" l="1"/>
  <c r="G90" i="1" s="1"/>
</calcChain>
</file>

<file path=xl/sharedStrings.xml><?xml version="1.0" encoding="utf-8"?>
<sst xmlns="http://schemas.openxmlformats.org/spreadsheetml/2006/main" count="182" uniqueCount="181">
  <si>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</si>
  <si>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</si>
  <si>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</si>
  <si>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</si>
  <si>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</si>
  <si>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</si>
  <si>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</si>
  <si>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</si>
  <si>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</si>
  <si>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</si>
  <si>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</si>
  <si>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</si>
  <si>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</si>
  <si>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</si>
  <si>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</si>
  <si>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</si>
  <si>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</si>
  <si>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</si>
  <si>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</si>
  <si>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</si>
  <si>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</si>
  <si>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</si>
  <si>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</si>
  <si>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</si>
  <si>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</si>
  <si>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</si>
  <si>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</si>
  <si>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</si>
  <si>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</si>
  <si>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</si>
  <si>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</si>
  <si>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</si>
  <si>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</si>
  <si>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</si>
  <si>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</si>
  <si>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</si>
  <si>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280051</t>
  </si>
  <si>
    <t>Tradium</t>
  </si>
  <si>
    <t>280052</t>
  </si>
  <si>
    <t>Uddannelsescenter Holstebro</t>
  </si>
  <si>
    <t>280107</t>
  </si>
  <si>
    <t>SOPU København og Nordsjælland</t>
  </si>
  <si>
    <t>280560</t>
  </si>
  <si>
    <t>Rybners</t>
  </si>
  <si>
    <t>280727</t>
  </si>
  <si>
    <t>NEXT UDDANNELSE KØBENHAVN</t>
  </si>
  <si>
    <t>280879</t>
  </si>
  <si>
    <t>SOSU Østjylland</t>
  </si>
  <si>
    <t>280941</t>
  </si>
  <si>
    <t>Zealand Business College</t>
  </si>
  <si>
    <t>280942</t>
  </si>
  <si>
    <t>Skive College</t>
  </si>
  <si>
    <t>280951</t>
  </si>
  <si>
    <t>College 360 grader</t>
  </si>
  <si>
    <t>315412</t>
  </si>
  <si>
    <t>EUC Nordvestsjælland</t>
  </si>
  <si>
    <t>369409</t>
  </si>
  <si>
    <t>SOSU Nykøbing F.</t>
  </si>
  <si>
    <t>371401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</si>
  <si>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</si>
  <si>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</si>
  <si>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</si>
  <si>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</si>
  <si>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</si>
  <si>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</si>
  <si>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</si>
  <si>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</si>
  <si>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</si>
  <si>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</si>
  <si>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</si>
  <si>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</si>
  <si>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</si>
  <si>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</si>
  <si>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</si>
  <si>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</si>
  <si>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</si>
  <si>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</si>
  <si>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</si>
  <si>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</si>
  <si>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</si>
  <si>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</si>
  <si>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</si>
  <si>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</si>
  <si>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</si>
  <si>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</si>
  <si>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</si>
  <si>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</si>
  <si>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</si>
  <si>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</si>
  <si>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</si>
  <si>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</si>
  <si>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</si>
  <si>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</si>
  <si>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</si>
  <si>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</si>
  <si>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</si>
  <si>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</si>
  <si>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</si>
  <si>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</si>
  <si>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</si>
  <si>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</si>
  <si>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</si>
  <si>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</si>
  <si>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</si>
  <si>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</si>
  <si>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</si>
  <si>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</si>
  <si>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</si>
  <si>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</si>
  <si>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</si>
  <si>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</si>
  <si>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</si>
  <si>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</si>
  <si>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</si>
  <si>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</si>
  <si>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</si>
  <si>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</si>
  <si>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</si>
  <si>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</si>
  <si>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</si>
  <si>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</si>
  <si>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</si>
  <si>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</si>
  <si>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</si>
  <si>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</si>
  <si>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</si>
  <si>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</si>
  <si>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</si>
  <si>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</si>
  <si>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</si>
  <si>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</si>
  <si>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</si>
  <si>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</si>
  <si>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</si>
  <si>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</si>
  <si>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</si>
  <si>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</si>
  <si>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</si>
  <si>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</si>
  <si>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</si>
  <si>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</si>
  <si>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</si>
  <si>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</si>
  <si>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751465</t>
  </si>
  <si>
    <t>Aarhus Universitet</t>
  </si>
  <si>
    <t>760401</t>
  </si>
  <si>
    <t>UddannelsesCenter Ringkøbing Skjern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</si>
  <si>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</si>
  <si>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</si>
  <si>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</si>
  <si>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</si>
  <si>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</si>
  <si>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</si>
  <si>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</si>
  <si>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</si>
  <si>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</si>
  <si>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</si>
  <si>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</si>
  <si>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</si>
  <si>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</si>
  <si>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</si>
  <si>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</si>
  <si>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</si>
  <si>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</si>
  <si>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DEKRA AMU Center Nordjylland A/S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</si>
  <si>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</si>
  <si>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</si>
  <si>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</si>
  <si>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</si>
  <si>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</si>
  <si>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</si>
  <si>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</si>
  <si>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</si>
  <si>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</si>
  <si>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</si>
  <si>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Prognose</t>
  </si>
  <si>
    <t>Indenfor</t>
  </si>
  <si>
    <t xml:space="preserve">Udenfor </t>
  </si>
  <si>
    <t>I alt</t>
  </si>
  <si>
    <t>Procent af budgetmålet</t>
  </si>
  <si>
    <t>Oversigt over institutionernes EVE-forbrug for 2018 (3. kvartal)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</si>
</sst>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Garamond"/>
      <family val="1"/>
    </font>
    <font>
      <sz val="12"/>
      <color indexed="8"/>
      <name val="Garamond"/>
      <family val="1"/>
    </font>
    <font>
      <sz val="12"/>
      <name val="Garamond"/>
      <family val="1"/>
    </font>
    <font>
      <b/>
      <sz val="12"/>
      <color indexed="8"/>
      <name val="Garamond"/>
      <family val="1"/>
    </font>
    <font>
      <sz val="12"/>
      <color theme="1"/>
      <name val="Garamond"/>
      <family val="1"/>
    </font>
    <font>
      <b/>
      <sz val="12"/>
      <name val="Garamond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8" fillId="0" borderId="6" xfId="1" applyFont="1" applyBorder="1"/>
    <xf numFmtId="0" fontId="6" fillId="0" borderId="6" xfId="1" applyFont="1" applyBorder="1"/>
    <xf numFmtId="0" fontId="8" fillId="0" borderId="8" xfId="1" applyFont="1" applyBorder="1"/>
    <xf numFmtId="0" fontId="5" fillId="0" borderId="7" xfId="1" applyFont="1" applyBorder="1"/>
    <xf numFmtId="0" fontId="6" fillId="0" borderId="7" xfId="1" applyFont="1" applyBorder="1"/>
    <xf numFmtId="0" fontId="8" fillId="0" borderId="11" xfId="1" applyFont="1" applyBorder="1"/>
    <xf numFmtId="0" fontId="5" fillId="0" borderId="9" xfId="1" applyFont="1" applyBorder="1"/>
    <xf numFmtId="0" fontId="5" fillId="0" borderId="10" xfId="1" applyFont="1" applyBorder="1"/>
    <xf numFmtId="0" fontId="7" fillId="0" borderId="5" xfId="1" applyFont="1" applyBorder="1"/>
    <xf numFmtId="0" fontId="1" fillId="0" borderId="0" xfId="1" applyBorder="1"/>
    <xf numFmtId="0" fontId="3" fillId="0" borderId="0" xfId="1" applyFont="1" applyBorder="1"/>
    <xf numFmtId="3" fontId="7" fillId="0" borderId="0" xfId="1" applyNumberFormat="1" applyFont="1" applyBorder="1"/>
    <xf numFmtId="0" fontId="0" fillId="0" borderId="0" xfId="0" applyBorder="1"/>
    <xf numFmtId="0" fontId="4" fillId="2" borderId="1" xfId="1" applyFont="1" applyFill="1" applyBorder="1"/>
    <xf numFmtId="0" fontId="4" fillId="2" borderId="2" xfId="1" applyFont="1" applyFill="1" applyBorder="1"/>
    <xf numFmtId="3" fontId="0" fillId="0" borderId="12" xfId="0" applyNumberFormat="1" applyFont="1" applyBorder="1"/>
    <xf numFmtId="164" fontId="0" fillId="0" borderId="12" xfId="0" applyNumberFormat="1" applyBorder="1"/>
    <xf numFmtId="3" fontId="0" fillId="0" borderId="7" xfId="0" applyNumberFormat="1" applyBorder="1"/>
    <xf numFmtId="3" fontId="0" fillId="0" borderId="0" xfId="0" applyNumberFormat="1"/>
    <xf numFmtId="3" fontId="0" fillId="0" borderId="13" xfId="0" applyNumberFormat="1" applyFont="1" applyBorder="1"/>
    <xf numFmtId="3" fontId="0" fillId="0" borderId="7" xfId="0" applyNumberFormat="1" applyFill="1" applyBorder="1"/>
    <xf numFmtId="0" fontId="0" fillId="0" borderId="7" xfId="0" applyBorder="1"/>
    <xf numFmtId="3" fontId="0" fillId="3" borderId="3" xfId="0" applyNumberFormat="1" applyFont="1" applyFill="1" applyBorder="1"/>
    <xf numFmtId="164" fontId="0" fillId="3" borderId="3" xfId="0" applyNumberFormat="1" applyFill="1" applyBorder="1"/>
    <xf numFmtId="0" fontId="11" fillId="2" borderId="3" xfId="0" applyFont="1" applyFill="1" applyBorder="1"/>
    <xf numFmtId="3" fontId="0" fillId="0" borderId="13" xfId="0" applyNumberFormat="1" applyBorder="1"/>
    <xf numFmtId="0" fontId="8" fillId="0" borderId="6" xfId="1" applyFont="1" applyFill="1" applyBorder="1"/>
    <xf numFmtId="0" fontId="5" fillId="0" borderId="7" xfId="1" applyFont="1" applyFill="1" applyBorder="1"/>
    <xf numFmtId="3" fontId="0" fillId="0" borderId="13" xfId="0" applyNumberFormat="1" applyFont="1" applyFill="1" applyBorder="1"/>
    <xf numFmtId="164" fontId="0" fillId="0" borderId="12" xfId="0" applyNumberFormat="1" applyFill="1" applyBorder="1"/>
    <xf numFmtId="0" fontId="6" fillId="0" borderId="6" xfId="1" applyFont="1" applyFill="1" applyBorder="1"/>
    <xf numFmtId="0" fontId="6" fillId="0" borderId="7" xfId="1" applyFont="1" applyFill="1" applyBorder="1"/>
    <xf numFmtId="0" fontId="0" fillId="0" borderId="0" xfId="0" applyFill="1"/>
    <xf numFmtId="0" fontId="12" fillId="0" borderId="0" xfId="0" applyFont="1" applyBorder="1"/>
    <xf numFmtId="0" fontId="13" fillId="0" borderId="0" xfId="0" applyFont="1" applyBorder="1"/>
    <xf numFmtId="3" fontId="12" fillId="0" borderId="0" xfId="0" applyNumberFormat="1" applyFont="1" applyBorder="1"/>
    <xf numFmtId="0" fontId="12" fillId="0" borderId="0" xfId="0" applyFont="1" applyFill="1" applyBorder="1"/>
    <xf numFmtId="0" fontId="11" fillId="2" borderId="4" xfId="0" applyFont="1" applyFill="1" applyBorder="1"/>
    <xf numFmtId="3" fontId="14" fillId="0" borderId="0" xfId="0" applyNumberFormat="1" applyFont="1"/>
    <xf numFmtId="0" fontId="14" fillId="0" borderId="0" xfId="0" applyFont="1"/>
    <xf numFmtId="3" fontId="14" fillId="0" borderId="0" xfId="0" applyNumberFormat="1" applyFont="1" applyBorder="1"/>
    <xf numFmtId="3" fontId="12" fillId="0" borderId="0" xfId="0" applyNumberFormat="1" applyFont="1"/>
    <xf numFmtId="3" fontId="12" fillId="0" borderId="13" xfId="0" applyNumberFormat="1" applyFont="1" applyBorder="1"/>
    <xf numFmtId="164" fontId="12" fillId="0" borderId="12" xfId="0" applyNumberFormat="1" applyFont="1" applyBorder="1"/>
    <xf numFmtId="0" fontId="12" fillId="0" borderId="0" xfId="0" applyFont="1"/>
    <xf numFmtId="3" fontId="12" fillId="0" borderId="13" xfId="0" applyNumberFormat="1" applyFont="1" applyFill="1" applyBorder="1"/>
    <xf numFmtId="3" fontId="12" fillId="0" borderId="0" xfId="0" applyNumberFormat="1" applyFont="1" applyFill="1"/>
    <xf numFmtId="164" fontId="12" fillId="0" borderId="12" xfId="0" applyNumberFormat="1" applyFont="1" applyFill="1" applyBorder="1"/>
    <xf numFmtId="3" fontId="12" fillId="0" borderId="7" xfId="0" applyNumberFormat="1" applyFont="1" applyFill="1" applyBorder="1"/>
    <xf numFmtId="0" fontId="12" fillId="0" borderId="0" xfId="0" applyFont="1" applyFill="1"/>
    <xf numFmtId="3" fontId="0" fillId="3" borderId="4" xfId="0" applyNumberFormat="1" applyFill="1" applyBorder="1"/>
    <xf numFmtId="3" fontId="4" fillId="2" borderId="2" xfId="1" applyNumberFormat="1" applyFont="1" applyFill="1" applyBorder="1"/>
    <xf numFmtId="3" fontId="7" fillId="0" borderId="0" xfId="1" applyNumberFormat="1" applyFont="1" applyFill="1" applyBorder="1"/>
    <xf numFmtId="3" fontId="9" fillId="0" borderId="0" xfId="1" applyNumberFormat="1" applyFont="1" applyBorder="1"/>
    <xf numFmtId="3" fontId="9" fillId="0" borderId="0" xfId="1" applyNumberFormat="1" applyFont="1" applyFill="1" applyBorder="1"/>
    <xf numFmtId="3" fontId="7" fillId="0" borderId="14" xfId="1" applyNumberFormat="1" applyFont="1" applyBorder="1"/>
    <xf numFmtId="3" fontId="7" fillId="0" borderId="1" xfId="1" applyNumberFormat="1" applyFont="1" applyBorder="1"/>
    <xf numFmtId="1" fontId="0" fillId="0" borderId="0" xfId="0" applyNumberFormat="1"/>
    <xf numFmtId="0" fontId="11" fillId="2" borderId="2" xfId="0" applyFont="1" applyFill="1" applyBorder="1"/>
    <xf numFmtId="3" fontId="0" fillId="0" borderId="12" xfId="0" applyNumberFormat="1" applyBorder="1"/>
    <xf numFmtId="3" fontId="0" fillId="3" borderId="8" xfId="0" applyNumberFormat="1" applyFill="1" applyBorder="1"/>
    <xf numFmtId="3" fontId="0" fillId="0" borderId="8" xfId="0" applyNumberFormat="1" applyBorder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</cellXfs>
  <cellStyles count="4">
    <cellStyle name="K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L8" sqref="L8"/>
    </sheetView>
  </sheetViews>
  <sheetFormatPr defaultRowHeight="15" x14ac:dyDescent="0.25"/>
  <cols>
    <col min="1" max="1" width="8.140625" bestFit="1" customWidth="1"/>
    <col min="2" max="2" width="51.42578125" bestFit="1" customWidth="1"/>
    <col min="3" max="3" width="12.140625" bestFit="1" customWidth="1"/>
    <col min="4" max="4" width="11.140625" style="13" bestFit="1" customWidth="1"/>
    <col min="5" max="5" width="8.85546875" bestFit="1" customWidth="1"/>
    <col min="6" max="6" width="11.140625" bestFit="1" customWidth="1"/>
    <col min="7" max="7" width="22.28515625" bestFit="1" customWidth="1"/>
    <col min="9" max="9" width="9" customWidth="1"/>
    <col min="10" max="10" width="16.7109375" customWidth="1"/>
    <col min="11" max="12" width="11.140625" bestFit="1" customWidth="1"/>
    <col min="13" max="13" width="10.5703125" bestFit="1" customWidth="1"/>
    <col min="14" max="14" width="16.140625" customWidth="1"/>
  </cols>
  <sheetData>
    <row r="1" spans="1:15" ht="16.5" thickBot="1" x14ac:dyDescent="0.3">
      <c r="A1" s="63" t="s">
        <v>180</v>
      </c>
      <c r="B1" s="64"/>
      <c r="C1" s="64"/>
      <c r="D1" s="64"/>
      <c r="E1" s="64"/>
      <c r="F1" s="64"/>
      <c r="G1" s="65"/>
      <c r="K1" s="19"/>
      <c r="L1" s="34"/>
      <c r="O1" s="19"/>
    </row>
    <row r="2" spans="1:15" ht="16.5" thickBot="1" x14ac:dyDescent="0.3">
      <c r="A2" s="14" t="s">
        <v>0</v>
      </c>
      <c r="B2" s="15" t="s">
        <v>1</v>
      </c>
      <c r="C2" s="52" t="s">
        <v>175</v>
      </c>
      <c r="D2" s="59" t="s">
        <v>176</v>
      </c>
      <c r="E2" s="38" t="s">
        <v>177</v>
      </c>
      <c r="F2" s="25" t="s">
        <v>178</v>
      </c>
      <c r="G2" s="25" t="s">
        <v>179</v>
      </c>
      <c r="K2" s="19"/>
      <c r="L2" s="34"/>
      <c r="O2" s="19"/>
    </row>
    <row r="3" spans="1:15" ht="16.5" thickBot="1" x14ac:dyDescent="0.3">
      <c r="A3" s="1" t="s">
        <v>2</v>
      </c>
      <c r="B3" s="4" t="s">
        <v>3</v>
      </c>
      <c r="C3" s="12">
        <v>1869429.1604396617</v>
      </c>
      <c r="D3" s="60">
        <v>1053251.0499999998</v>
      </c>
      <c r="E3" s="18">
        <v>0</v>
      </c>
      <c r="F3" s="16">
        <f t="shared" ref="F3:F10" si="0">SUM(D3:E3)</f>
        <v>1053251.0499999998</v>
      </c>
      <c r="G3" s="17">
        <f>F3/C3</f>
        <v>0.56340784250540465</v>
      </c>
      <c r="K3" s="19"/>
      <c r="L3" s="36"/>
      <c r="O3" s="19"/>
    </row>
    <row r="4" spans="1:15" ht="16.5" thickBot="1" x14ac:dyDescent="0.3">
      <c r="A4" s="1" t="s">
        <v>4</v>
      </c>
      <c r="B4" s="4" t="s">
        <v>5</v>
      </c>
      <c r="C4" s="12">
        <v>1697168.455000608</v>
      </c>
      <c r="D4" s="26">
        <v>1103399.2000000007</v>
      </c>
      <c r="E4" s="19">
        <v>19753.25</v>
      </c>
      <c r="F4" s="20">
        <f t="shared" si="0"/>
        <v>1123152.4500000007</v>
      </c>
      <c r="G4" s="17">
        <f>F4/C4</f>
        <v>0.66178018256861737</v>
      </c>
      <c r="K4" s="19"/>
      <c r="L4" s="36"/>
      <c r="O4" s="19"/>
    </row>
    <row r="5" spans="1:15" ht="16.5" thickBot="1" x14ac:dyDescent="0.3">
      <c r="A5" s="1" t="s">
        <v>6</v>
      </c>
      <c r="B5" s="4" t="s">
        <v>7</v>
      </c>
      <c r="C5" s="12">
        <v>2753881.8904739511</v>
      </c>
      <c r="D5" s="26">
        <v>1562919.3999999997</v>
      </c>
      <c r="E5" s="19">
        <v>0</v>
      </c>
      <c r="F5" s="20">
        <f t="shared" si="0"/>
        <v>1562919.3999999997</v>
      </c>
      <c r="G5" s="17">
        <f t="shared" ref="G5:G67" si="1">F5/C5</f>
        <v>0.56753319937443525</v>
      </c>
      <c r="K5" s="19"/>
      <c r="L5" s="36"/>
      <c r="O5" s="19"/>
    </row>
    <row r="6" spans="1:15" ht="16.5" thickBot="1" x14ac:dyDescent="0.3">
      <c r="A6" s="1" t="s">
        <v>8</v>
      </c>
      <c r="B6" s="4" t="s">
        <v>9</v>
      </c>
      <c r="C6" s="12">
        <v>18680346.867374197</v>
      </c>
      <c r="D6" s="26">
        <v>10824896.679999998</v>
      </c>
      <c r="E6" s="19">
        <v>12232.5</v>
      </c>
      <c r="F6" s="20">
        <f t="shared" si="0"/>
        <v>10837129.179999998</v>
      </c>
      <c r="G6" s="17">
        <f t="shared" si="1"/>
        <v>0.58013532922814082</v>
      </c>
      <c r="K6" s="19"/>
      <c r="L6" s="36"/>
      <c r="O6" s="19"/>
    </row>
    <row r="7" spans="1:15" ht="16.5" thickBot="1" x14ac:dyDescent="0.3">
      <c r="A7" s="1" t="s">
        <v>10</v>
      </c>
      <c r="B7" s="4" t="s">
        <v>11</v>
      </c>
      <c r="C7" s="12">
        <v>12315052.373848086</v>
      </c>
      <c r="D7" s="26">
        <v>10597002.744500004</v>
      </c>
      <c r="E7" s="21">
        <v>0</v>
      </c>
      <c r="F7" s="20">
        <f t="shared" si="0"/>
        <v>10597002.744500004</v>
      </c>
      <c r="G7" s="17">
        <f t="shared" si="1"/>
        <v>0.86049189421260708</v>
      </c>
      <c r="K7" s="19"/>
      <c r="L7" s="36"/>
      <c r="O7" s="19"/>
    </row>
    <row r="8" spans="1:15" ht="16.5" thickBot="1" x14ac:dyDescent="0.3">
      <c r="A8" s="1" t="s">
        <v>12</v>
      </c>
      <c r="B8" s="4" t="s">
        <v>13</v>
      </c>
      <c r="C8" s="12">
        <v>21747301.294197012</v>
      </c>
      <c r="D8" s="26">
        <v>22956469.650499992</v>
      </c>
      <c r="E8" s="21">
        <v>0</v>
      </c>
      <c r="F8" s="20">
        <f t="shared" si="0"/>
        <v>22956469.650499992</v>
      </c>
      <c r="G8" s="17">
        <f t="shared" si="1"/>
        <v>1.0556008462818158</v>
      </c>
      <c r="K8" s="19"/>
      <c r="L8" s="36"/>
      <c r="O8" s="19"/>
    </row>
    <row r="9" spans="1:15" ht="16.5" thickBot="1" x14ac:dyDescent="0.3">
      <c r="A9" s="1" t="s">
        <v>14</v>
      </c>
      <c r="B9" s="4" t="s">
        <v>15</v>
      </c>
      <c r="C9" s="12">
        <v>4713870.8723170115</v>
      </c>
      <c r="D9" s="26">
        <v>2618336.37</v>
      </c>
      <c r="E9" s="21">
        <v>0</v>
      </c>
      <c r="F9" s="20">
        <f t="shared" si="0"/>
        <v>2618336.37</v>
      </c>
      <c r="G9" s="17">
        <f t="shared" si="1"/>
        <v>0.55545356267109791</v>
      </c>
      <c r="K9" s="19"/>
      <c r="L9" s="36"/>
      <c r="O9" s="19"/>
    </row>
    <row r="10" spans="1:15" ht="16.5" thickBot="1" x14ac:dyDescent="0.3">
      <c r="A10" s="1" t="s">
        <v>16</v>
      </c>
      <c r="B10" s="4" t="s">
        <v>17</v>
      </c>
      <c r="C10" s="12">
        <v>2695820.0025278786</v>
      </c>
      <c r="D10" s="26">
        <v>1697594.3649999995</v>
      </c>
      <c r="E10" s="21">
        <v>0</v>
      </c>
      <c r="F10" s="20">
        <f t="shared" si="0"/>
        <v>1697594.3649999995</v>
      </c>
      <c r="G10" s="17">
        <f t="shared" si="1"/>
        <v>0.62971354296954551</v>
      </c>
      <c r="K10" s="19"/>
      <c r="L10" s="36"/>
      <c r="O10" s="19"/>
    </row>
    <row r="11" spans="1:15" ht="16.5" thickBot="1" x14ac:dyDescent="0.3">
      <c r="A11" s="27" t="s">
        <v>18</v>
      </c>
      <c r="B11" s="28" t="s">
        <v>19</v>
      </c>
      <c r="C11" s="53">
        <v>162724.96873867742</v>
      </c>
      <c r="D11" s="26">
        <v>10747.2</v>
      </c>
      <c r="E11" s="19">
        <v>8562.75</v>
      </c>
      <c r="F11" s="29">
        <f t="shared" ref="F11:F44" si="2">SUM(D11:E11)</f>
        <v>19309.95</v>
      </c>
      <c r="G11" s="30">
        <f t="shared" si="1"/>
        <v>0.11866617735235305</v>
      </c>
      <c r="K11" s="19"/>
      <c r="L11" s="36"/>
      <c r="O11" s="19"/>
    </row>
    <row r="12" spans="1:15" ht="16.5" thickBot="1" x14ac:dyDescent="0.3">
      <c r="A12" s="1" t="s">
        <v>20</v>
      </c>
      <c r="B12" s="4" t="s">
        <v>21</v>
      </c>
      <c r="C12" s="12">
        <v>3873169.0173196746</v>
      </c>
      <c r="D12" s="26">
        <v>1690847.9749999999</v>
      </c>
      <c r="E12" s="18">
        <v>0</v>
      </c>
      <c r="F12" s="20">
        <f t="shared" ref="F12:F27" si="3">SUM(D12:E12)</f>
        <v>1690847.9749999999</v>
      </c>
      <c r="G12" s="17">
        <f t="shared" si="1"/>
        <v>0.4365541414379347</v>
      </c>
      <c r="K12" s="19"/>
      <c r="L12" s="36"/>
      <c r="O12" s="19"/>
    </row>
    <row r="13" spans="1:15" ht="16.5" thickBot="1" x14ac:dyDescent="0.3">
      <c r="A13" s="1" t="s">
        <v>22</v>
      </c>
      <c r="B13" s="4" t="s">
        <v>23</v>
      </c>
      <c r="C13" s="12">
        <v>802780.49436418316</v>
      </c>
      <c r="D13" s="26">
        <v>143589.12</v>
      </c>
      <c r="E13" s="18">
        <v>0</v>
      </c>
      <c r="F13" s="20">
        <f t="shared" si="3"/>
        <v>143589.12</v>
      </c>
      <c r="G13" s="17">
        <f t="shared" si="1"/>
        <v>0.1788647345171549</v>
      </c>
      <c r="K13" s="19"/>
      <c r="L13" s="36"/>
      <c r="O13" s="19"/>
    </row>
    <row r="14" spans="1:15" ht="16.5" thickBot="1" x14ac:dyDescent="0.3">
      <c r="A14" s="1" t="s">
        <v>24</v>
      </c>
      <c r="B14" s="4" t="s">
        <v>25</v>
      </c>
      <c r="C14" s="12">
        <v>8463705.975104643</v>
      </c>
      <c r="D14" s="26">
        <v>4213939.4350000015</v>
      </c>
      <c r="E14" s="18">
        <v>0</v>
      </c>
      <c r="F14" s="20">
        <f t="shared" si="3"/>
        <v>4213939.4350000015</v>
      </c>
      <c r="G14" s="17">
        <f t="shared" si="1"/>
        <v>0.49788348595697779</v>
      </c>
      <c r="K14" s="19"/>
      <c r="L14" s="36"/>
      <c r="O14" s="19"/>
    </row>
    <row r="15" spans="1:15" ht="16.5" thickBot="1" x14ac:dyDescent="0.3">
      <c r="A15" s="1" t="s">
        <v>26</v>
      </c>
      <c r="B15" s="4" t="s">
        <v>27</v>
      </c>
      <c r="C15" s="12">
        <v>1553505.916828783</v>
      </c>
      <c r="D15" s="26">
        <v>352642.8</v>
      </c>
      <c r="E15" s="18">
        <v>0</v>
      </c>
      <c r="F15" s="20">
        <f t="shared" si="3"/>
        <v>352642.8</v>
      </c>
      <c r="G15" s="17">
        <f t="shared" si="1"/>
        <v>0.22699804112742616</v>
      </c>
      <c r="K15" s="19"/>
      <c r="L15" s="36"/>
      <c r="O15" s="19"/>
    </row>
    <row r="16" spans="1:15" ht="16.5" thickBot="1" x14ac:dyDescent="0.3">
      <c r="A16" s="1" t="s">
        <v>28</v>
      </c>
      <c r="B16" s="4" t="s">
        <v>29</v>
      </c>
      <c r="C16" s="12">
        <v>144507.89112934744</v>
      </c>
      <c r="D16" s="26">
        <v>62232.000000000029</v>
      </c>
      <c r="E16" s="19">
        <v>1223.25</v>
      </c>
      <c r="F16" s="20">
        <f t="shared" si="3"/>
        <v>63455.250000000029</v>
      </c>
      <c r="G16" s="17">
        <f t="shared" si="1"/>
        <v>0.43911269830380356</v>
      </c>
      <c r="K16" s="19"/>
      <c r="L16" s="36"/>
      <c r="O16" s="19"/>
    </row>
    <row r="17" spans="1:15" ht="16.5" thickBot="1" x14ac:dyDescent="0.3">
      <c r="A17" s="1" t="s">
        <v>30</v>
      </c>
      <c r="B17" s="4" t="s">
        <v>31</v>
      </c>
      <c r="C17" s="12">
        <v>1042880.4114802015</v>
      </c>
      <c r="D17" s="26">
        <v>245862.34999999998</v>
      </c>
      <c r="E17" s="19">
        <v>75938</v>
      </c>
      <c r="F17" s="20">
        <f t="shared" si="3"/>
        <v>321800.34999999998</v>
      </c>
      <c r="G17" s="17">
        <f t="shared" si="1"/>
        <v>0.30856879317855435</v>
      </c>
      <c r="K17" s="19"/>
      <c r="L17" s="36"/>
      <c r="O17" s="19"/>
    </row>
    <row r="18" spans="1:15" ht="16.5" thickBot="1" x14ac:dyDescent="0.3">
      <c r="A18" s="1" t="s">
        <v>32</v>
      </c>
      <c r="B18" s="4" t="s">
        <v>33</v>
      </c>
      <c r="C18" s="12">
        <v>15236098.629092086</v>
      </c>
      <c r="D18" s="26">
        <v>15154935.966500003</v>
      </c>
      <c r="E18" s="18">
        <v>0</v>
      </c>
      <c r="F18" s="20">
        <f t="shared" si="3"/>
        <v>15154935.966500003</v>
      </c>
      <c r="G18" s="17">
        <f t="shared" si="1"/>
        <v>0.99467300228438338</v>
      </c>
      <c r="K18" s="19"/>
      <c r="L18" s="36"/>
      <c r="O18" s="19"/>
    </row>
    <row r="19" spans="1:15" ht="16.5" thickBot="1" x14ac:dyDescent="0.3">
      <c r="A19" s="1" t="s">
        <v>34</v>
      </c>
      <c r="B19" s="4" t="s">
        <v>35</v>
      </c>
      <c r="C19" s="12">
        <v>5763879.7098519793</v>
      </c>
      <c r="D19" s="26">
        <v>3652167.6749999993</v>
      </c>
      <c r="E19" s="19">
        <v>104422.75</v>
      </c>
      <c r="F19" s="20">
        <f t="shared" si="3"/>
        <v>3756590.4249999993</v>
      </c>
      <c r="G19" s="17">
        <f t="shared" si="1"/>
        <v>0.65174684658651061</v>
      </c>
      <c r="K19" s="19"/>
      <c r="L19" s="36"/>
      <c r="O19" s="19"/>
    </row>
    <row r="20" spans="1:15" ht="16.5" thickBot="1" x14ac:dyDescent="0.3">
      <c r="A20" s="1" t="s">
        <v>36</v>
      </c>
      <c r="B20" s="4" t="s">
        <v>37</v>
      </c>
      <c r="C20" s="12">
        <v>10120254.088393122</v>
      </c>
      <c r="D20" s="26">
        <v>6597457.4549999954</v>
      </c>
      <c r="E20" s="19">
        <v>0</v>
      </c>
      <c r="F20" s="20">
        <f t="shared" si="3"/>
        <v>6597457.4549999954</v>
      </c>
      <c r="G20" s="17">
        <f t="shared" si="1"/>
        <v>0.65190630564963703</v>
      </c>
      <c r="K20" s="19"/>
      <c r="L20" s="36"/>
      <c r="O20" s="19"/>
    </row>
    <row r="21" spans="1:15" ht="16.5" thickBot="1" x14ac:dyDescent="0.3">
      <c r="A21" s="1" t="s">
        <v>38</v>
      </c>
      <c r="B21" s="4" t="s">
        <v>39</v>
      </c>
      <c r="C21" s="12">
        <v>8922644.9218816087</v>
      </c>
      <c r="D21" s="26">
        <v>5319793.0500000017</v>
      </c>
      <c r="E21" s="19">
        <v>6116.25</v>
      </c>
      <c r="F21" s="20">
        <f t="shared" si="3"/>
        <v>5325909.3000000017</v>
      </c>
      <c r="G21" s="17">
        <f t="shared" si="1"/>
        <v>0.59689804386801415</v>
      </c>
      <c r="K21" s="19"/>
      <c r="L21" s="36"/>
      <c r="M21" s="45"/>
      <c r="N21" s="45"/>
      <c r="O21" s="42"/>
    </row>
    <row r="22" spans="1:15" ht="16.5" thickBot="1" x14ac:dyDescent="0.3">
      <c r="A22" s="1" t="s">
        <v>40</v>
      </c>
      <c r="B22" s="4" t="s">
        <v>41</v>
      </c>
      <c r="C22" s="12">
        <v>4014472.6575153284</v>
      </c>
      <c r="D22" s="26">
        <v>2168047.4999999995</v>
      </c>
      <c r="E22" s="19">
        <v>0</v>
      </c>
      <c r="F22" s="20">
        <f t="shared" si="3"/>
        <v>2168047.4999999995</v>
      </c>
      <c r="G22" s="17">
        <f t="shared" si="1"/>
        <v>0.54005785689965713</v>
      </c>
      <c r="K22" s="19"/>
      <c r="L22" s="36"/>
      <c r="O22" s="19"/>
    </row>
    <row r="23" spans="1:15" ht="16.5" thickBot="1" x14ac:dyDescent="0.3">
      <c r="A23" s="1" t="s">
        <v>42</v>
      </c>
      <c r="B23" s="4" t="s">
        <v>43</v>
      </c>
      <c r="C23" s="12">
        <v>8693808.775709793</v>
      </c>
      <c r="D23" s="26">
        <v>6113630.2749999994</v>
      </c>
      <c r="E23" s="19">
        <v>1768.25</v>
      </c>
      <c r="F23" s="20">
        <f t="shared" si="3"/>
        <v>6115398.5249999994</v>
      </c>
      <c r="G23" s="17">
        <f t="shared" si="1"/>
        <v>0.70341994892804816</v>
      </c>
      <c r="K23" s="19"/>
      <c r="L23" s="36"/>
      <c r="O23" s="19"/>
    </row>
    <row r="24" spans="1:15" ht="16.5" thickBot="1" x14ac:dyDescent="0.3">
      <c r="A24" s="1" t="s">
        <v>44</v>
      </c>
      <c r="B24" s="4" t="s">
        <v>45</v>
      </c>
      <c r="C24" s="12">
        <v>14507870.234462149</v>
      </c>
      <c r="D24" s="26">
        <v>6598948.0500000007</v>
      </c>
      <c r="E24" s="19">
        <v>8807.4</v>
      </c>
      <c r="F24" s="20">
        <f t="shared" si="3"/>
        <v>6607755.4500000011</v>
      </c>
      <c r="G24" s="17">
        <f t="shared" si="1"/>
        <v>0.45546006017505369</v>
      </c>
      <c r="K24" s="19"/>
      <c r="L24" s="36"/>
      <c r="O24" s="19"/>
    </row>
    <row r="25" spans="1:15" ht="16.5" thickBot="1" x14ac:dyDescent="0.3">
      <c r="A25" s="2" t="s">
        <v>46</v>
      </c>
      <c r="B25" s="5" t="s">
        <v>47</v>
      </c>
      <c r="C25" s="12">
        <v>10337234.137655474</v>
      </c>
      <c r="D25" s="26">
        <v>3466211.7999999993</v>
      </c>
      <c r="E25" s="19">
        <v>0</v>
      </c>
      <c r="F25" s="20">
        <f t="shared" si="3"/>
        <v>3466211.7999999993</v>
      </c>
      <c r="G25" s="17">
        <f t="shared" si="1"/>
        <v>0.3353132717942045</v>
      </c>
      <c r="K25" s="19"/>
      <c r="L25" s="36"/>
      <c r="O25" s="19"/>
    </row>
    <row r="26" spans="1:15" ht="16.5" thickBot="1" x14ac:dyDescent="0.3">
      <c r="A26" s="1" t="s">
        <v>48</v>
      </c>
      <c r="B26" s="4" t="s">
        <v>49</v>
      </c>
      <c r="C26" s="12">
        <v>19055713.835675158</v>
      </c>
      <c r="D26" s="26">
        <v>8915182.7599999979</v>
      </c>
      <c r="E26" s="19">
        <v>29602.65</v>
      </c>
      <c r="F26" s="20">
        <f t="shared" si="3"/>
        <v>8944785.4099999983</v>
      </c>
      <c r="G26" s="17">
        <f t="shared" si="1"/>
        <v>0.46940174937209733</v>
      </c>
      <c r="K26" s="19"/>
      <c r="L26" s="36"/>
      <c r="O26" s="19"/>
    </row>
    <row r="27" spans="1:15" s="40" customFormat="1" ht="16.5" thickBot="1" x14ac:dyDescent="0.3">
      <c r="A27" s="31" t="s">
        <v>50</v>
      </c>
      <c r="B27" s="32" t="s">
        <v>51</v>
      </c>
      <c r="C27" s="54">
        <v>1240013.6109505803</v>
      </c>
      <c r="D27" s="43">
        <f>954573</f>
        <v>954573</v>
      </c>
      <c r="E27" s="42">
        <v>15915</v>
      </c>
      <c r="F27" s="43">
        <f t="shared" si="3"/>
        <v>970488</v>
      </c>
      <c r="G27" s="44">
        <f t="shared" si="1"/>
        <v>0.78264302216492199</v>
      </c>
      <c r="I27"/>
      <c r="J27"/>
      <c r="K27" s="39"/>
      <c r="L27" s="41"/>
      <c r="M27" s="58"/>
      <c r="N27"/>
      <c r="O27" s="19"/>
    </row>
    <row r="28" spans="1:15" s="40" customFormat="1" ht="16.5" thickBot="1" x14ac:dyDescent="0.3">
      <c r="A28" s="31" t="s">
        <v>52</v>
      </c>
      <c r="B28" s="32" t="s">
        <v>53</v>
      </c>
      <c r="C28" s="55">
        <v>2522054.9186040615</v>
      </c>
      <c r="D28" s="46">
        <f>1346817</f>
        <v>1346817</v>
      </c>
      <c r="E28" s="47">
        <v>0</v>
      </c>
      <c r="F28" s="46">
        <f t="shared" si="2"/>
        <v>1346817</v>
      </c>
      <c r="G28" s="48">
        <f t="shared" si="1"/>
        <v>0.53401573061123231</v>
      </c>
      <c r="I28"/>
      <c r="J28"/>
      <c r="K28" s="39"/>
      <c r="L28" s="41"/>
      <c r="M28" s="58"/>
      <c r="N28"/>
      <c r="O28" s="19"/>
    </row>
    <row r="29" spans="1:15" ht="16.5" thickBot="1" x14ac:dyDescent="0.3">
      <c r="A29" s="1" t="s">
        <v>54</v>
      </c>
      <c r="B29" s="6" t="s">
        <v>55</v>
      </c>
      <c r="C29" s="12">
        <v>8534419.1930710562</v>
      </c>
      <c r="D29" s="26">
        <v>5478787.9499999974</v>
      </c>
      <c r="E29" s="19">
        <v>0</v>
      </c>
      <c r="F29" s="20">
        <f>SUM(D29:E29)</f>
        <v>5478787.9499999974</v>
      </c>
      <c r="G29" s="17">
        <f t="shared" si="1"/>
        <v>0.64196377352170941</v>
      </c>
      <c r="K29" s="19"/>
      <c r="L29" s="36"/>
      <c r="M29" s="45"/>
      <c r="N29" s="45"/>
      <c r="O29" s="42"/>
    </row>
    <row r="30" spans="1:15" s="40" customFormat="1" ht="16.5" thickBot="1" x14ac:dyDescent="0.3">
      <c r="A30" s="2" t="s">
        <v>56</v>
      </c>
      <c r="B30" s="5" t="s">
        <v>57</v>
      </c>
      <c r="C30" s="54">
        <v>1705565.4278240248</v>
      </c>
      <c r="D30" s="43">
        <v>1863520.2499999995</v>
      </c>
      <c r="E30" s="42">
        <v>0</v>
      </c>
      <c r="F30" s="43">
        <f>SUM(D30:E30)</f>
        <v>1863520.2499999995</v>
      </c>
      <c r="G30" s="44">
        <f t="shared" si="1"/>
        <v>1.0926114117929178</v>
      </c>
      <c r="H30" s="45"/>
      <c r="I30"/>
      <c r="J30"/>
      <c r="K30" s="19"/>
      <c r="L30" s="41"/>
      <c r="M30"/>
      <c r="N30"/>
      <c r="O30" s="19"/>
    </row>
    <row r="31" spans="1:15" ht="16.5" thickBot="1" x14ac:dyDescent="0.3">
      <c r="A31" s="1" t="s">
        <v>58</v>
      </c>
      <c r="B31" s="4" t="s">
        <v>13</v>
      </c>
      <c r="C31" s="12">
        <v>4339540.6746512959</v>
      </c>
      <c r="D31" s="26">
        <v>5182682.8525000028</v>
      </c>
      <c r="E31" s="18">
        <v>0</v>
      </c>
      <c r="F31" s="20">
        <f>SUM(D31:E31)</f>
        <v>5182682.8525000028</v>
      </c>
      <c r="G31" s="17">
        <f t="shared" si="1"/>
        <v>1.1942929542690501</v>
      </c>
      <c r="K31" s="19"/>
      <c r="L31" s="36"/>
      <c r="O31" s="19"/>
    </row>
    <row r="32" spans="1:15" ht="16.5" thickBot="1" x14ac:dyDescent="0.3">
      <c r="A32" s="1" t="s">
        <v>59</v>
      </c>
      <c r="B32" s="4" t="s">
        <v>60</v>
      </c>
      <c r="C32" s="12">
        <v>8818639.5570554286</v>
      </c>
      <c r="D32" s="26">
        <v>5224924.3949999986</v>
      </c>
      <c r="E32" s="19">
        <v>273.25</v>
      </c>
      <c r="F32" s="20">
        <f>SUM(D32:E32)</f>
        <v>5225197.6449999986</v>
      </c>
      <c r="G32" s="17">
        <f t="shared" si="1"/>
        <v>0.59251742983638944</v>
      </c>
      <c r="K32" s="19"/>
      <c r="L32" s="36"/>
      <c r="O32" s="19"/>
    </row>
    <row r="33" spans="1:15" ht="16.5" thickBot="1" x14ac:dyDescent="0.3">
      <c r="A33" s="1" t="s">
        <v>61</v>
      </c>
      <c r="B33" s="4" t="s">
        <v>62</v>
      </c>
      <c r="C33" s="12">
        <v>5199142.2455037311</v>
      </c>
      <c r="D33" s="26">
        <v>2684598.4499999993</v>
      </c>
      <c r="E33" s="19">
        <v>19948.760999999999</v>
      </c>
      <c r="F33" s="20">
        <f>SUM(D33:E33)</f>
        <v>2704547.2109999992</v>
      </c>
      <c r="G33" s="17">
        <f t="shared" si="1"/>
        <v>0.52019103984679738</v>
      </c>
      <c r="K33" s="19"/>
      <c r="L33" s="36"/>
      <c r="O33" s="19"/>
    </row>
    <row r="34" spans="1:15" ht="16.5" thickBot="1" x14ac:dyDescent="0.3">
      <c r="A34" s="1" t="s">
        <v>63</v>
      </c>
      <c r="B34" s="4" t="s">
        <v>64</v>
      </c>
      <c r="C34" s="12">
        <v>129619.77623424199</v>
      </c>
      <c r="D34" s="26">
        <v>85349.7</v>
      </c>
      <c r="E34" s="18">
        <v>0</v>
      </c>
      <c r="F34" s="20">
        <f t="shared" si="2"/>
        <v>85349.7</v>
      </c>
      <c r="G34" s="17">
        <f t="shared" si="1"/>
        <v>0.65846202238276164</v>
      </c>
      <c r="K34" s="19"/>
      <c r="L34" s="36"/>
      <c r="O34" s="19"/>
    </row>
    <row r="35" spans="1:15" ht="16.5" thickBot="1" x14ac:dyDescent="0.3">
      <c r="A35" s="1" t="s">
        <v>65</v>
      </c>
      <c r="B35" s="4" t="s">
        <v>66</v>
      </c>
      <c r="C35" s="12">
        <v>968747.47374776902</v>
      </c>
      <c r="D35" s="26">
        <v>601508.44999999995</v>
      </c>
      <c r="E35" s="18">
        <v>0</v>
      </c>
      <c r="F35" s="20">
        <f>SUM(D35:E35)</f>
        <v>601508.44999999995</v>
      </c>
      <c r="G35" s="17">
        <f t="shared" si="1"/>
        <v>0.62091356757087512</v>
      </c>
      <c r="K35" s="19"/>
      <c r="L35" s="36"/>
    </row>
    <row r="36" spans="1:15" ht="16.5" thickBot="1" x14ac:dyDescent="0.3">
      <c r="A36" s="1" t="s">
        <v>67</v>
      </c>
      <c r="B36" s="4" t="s">
        <v>68</v>
      </c>
      <c r="C36" s="12">
        <v>2112174.562183605</v>
      </c>
      <c r="D36" s="26">
        <v>1633196.4550000003</v>
      </c>
      <c r="E36" s="18">
        <v>0</v>
      </c>
      <c r="F36" s="20">
        <f t="shared" si="2"/>
        <v>1633196.4550000003</v>
      </c>
      <c r="G36" s="17">
        <f t="shared" si="1"/>
        <v>0.77322986662218474</v>
      </c>
      <c r="K36" s="19"/>
      <c r="L36" s="36"/>
    </row>
    <row r="37" spans="1:15" ht="16.5" thickBot="1" x14ac:dyDescent="0.3">
      <c r="A37" s="1" t="s">
        <v>69</v>
      </c>
      <c r="B37" s="4" t="s">
        <v>70</v>
      </c>
      <c r="C37" s="12">
        <v>929967.10384967702</v>
      </c>
      <c r="D37" s="26">
        <v>496387.81000000011</v>
      </c>
      <c r="E37" s="18">
        <v>0</v>
      </c>
      <c r="F37" s="20">
        <f t="shared" si="2"/>
        <v>496387.81000000011</v>
      </c>
      <c r="G37" s="17">
        <f t="shared" si="1"/>
        <v>0.53376921392720345</v>
      </c>
      <c r="K37" s="19"/>
      <c r="L37" s="36"/>
    </row>
    <row r="38" spans="1:15" ht="16.5" thickBot="1" x14ac:dyDescent="0.3">
      <c r="A38" s="1" t="s">
        <v>71</v>
      </c>
      <c r="B38" s="4" t="s">
        <v>72</v>
      </c>
      <c r="C38" s="12">
        <v>2473117.3014673973</v>
      </c>
      <c r="D38" s="26">
        <v>1035132.8250000007</v>
      </c>
      <c r="E38" s="19">
        <v>17125.5</v>
      </c>
      <c r="F38" s="20">
        <f t="shared" si="2"/>
        <v>1052258.3250000007</v>
      </c>
      <c r="G38" s="17">
        <f t="shared" si="1"/>
        <v>0.42547853446969724</v>
      </c>
      <c r="K38" s="19"/>
      <c r="L38" s="36"/>
    </row>
    <row r="39" spans="1:15" ht="16.5" thickBot="1" x14ac:dyDescent="0.3">
      <c r="A39" s="1" t="s">
        <v>73</v>
      </c>
      <c r="B39" s="4" t="s">
        <v>74</v>
      </c>
      <c r="C39" s="12">
        <v>20233196.33266715</v>
      </c>
      <c r="D39" s="26">
        <v>13125437.125</v>
      </c>
      <c r="E39" s="18">
        <v>0</v>
      </c>
      <c r="F39" s="20">
        <f>SUM(D39:E39)</f>
        <v>13125437.125</v>
      </c>
      <c r="G39" s="17">
        <f t="shared" si="1"/>
        <v>0.6487080394612964</v>
      </c>
      <c r="K39" s="19"/>
      <c r="L39" s="36"/>
    </row>
    <row r="40" spans="1:15" ht="16.5" thickBot="1" x14ac:dyDescent="0.3">
      <c r="A40" s="1" t="s">
        <v>75</v>
      </c>
      <c r="B40" s="4" t="s">
        <v>76</v>
      </c>
      <c r="C40" s="12">
        <v>13600966.439363094</v>
      </c>
      <c r="D40" s="26">
        <v>9751424.5280000009</v>
      </c>
      <c r="E40" s="18">
        <v>0</v>
      </c>
      <c r="F40" s="20">
        <f>SUM(D40:E40)</f>
        <v>9751424.5280000009</v>
      </c>
      <c r="G40" s="17">
        <f t="shared" si="1"/>
        <v>0.71696556060737116</v>
      </c>
      <c r="K40" s="19"/>
      <c r="L40" s="36"/>
    </row>
    <row r="41" spans="1:15" ht="16.5" thickBot="1" x14ac:dyDescent="0.3">
      <c r="A41" s="1" t="s">
        <v>77</v>
      </c>
      <c r="B41" s="4" t="s">
        <v>78</v>
      </c>
      <c r="C41" s="12">
        <v>9450275.5581242386</v>
      </c>
      <c r="D41" s="26">
        <v>3326056.9199999995</v>
      </c>
      <c r="E41" s="18">
        <v>0</v>
      </c>
      <c r="F41" s="20">
        <f t="shared" si="2"/>
        <v>3326056.9199999995</v>
      </c>
      <c r="G41" s="17">
        <f t="shared" si="1"/>
        <v>0.35195343242035371</v>
      </c>
      <c r="K41" s="19"/>
      <c r="L41" s="36"/>
    </row>
    <row r="42" spans="1:15" ht="16.5" thickBot="1" x14ac:dyDescent="0.3">
      <c r="A42" s="1" t="s">
        <v>79</v>
      </c>
      <c r="B42" s="4" t="s">
        <v>80</v>
      </c>
      <c r="C42" s="12">
        <v>8049062.6112401234</v>
      </c>
      <c r="D42" s="26">
        <v>3144370.6050000004</v>
      </c>
      <c r="E42" s="19">
        <v>17125.5</v>
      </c>
      <c r="F42" s="20">
        <f t="shared" si="2"/>
        <v>3161496.1050000004</v>
      </c>
      <c r="G42" s="17">
        <f t="shared" si="1"/>
        <v>0.39277817277568761</v>
      </c>
      <c r="K42" s="19"/>
      <c r="L42" s="36"/>
    </row>
    <row r="43" spans="1:15" ht="16.5" thickBot="1" x14ac:dyDescent="0.3">
      <c r="A43" s="1" t="s">
        <v>81</v>
      </c>
      <c r="B43" s="4" t="s">
        <v>82</v>
      </c>
      <c r="C43" s="12">
        <v>994458.11825006618</v>
      </c>
      <c r="D43" s="26">
        <v>382701.15000000008</v>
      </c>
      <c r="E43" s="19">
        <v>0</v>
      </c>
      <c r="F43" s="20">
        <f t="shared" si="2"/>
        <v>382701.15000000008</v>
      </c>
      <c r="G43" s="17">
        <f t="shared" si="1"/>
        <v>0.38483385371063578</v>
      </c>
      <c r="K43" s="19"/>
      <c r="L43" s="36"/>
    </row>
    <row r="44" spans="1:15" ht="16.5" thickBot="1" x14ac:dyDescent="0.3">
      <c r="A44" s="1" t="s">
        <v>83</v>
      </c>
      <c r="B44" s="4" t="s">
        <v>84</v>
      </c>
      <c r="C44" s="12">
        <v>607079.26415491465</v>
      </c>
      <c r="D44" s="26">
        <v>231407.79999999993</v>
      </c>
      <c r="E44" s="18">
        <v>0</v>
      </c>
      <c r="F44" s="20">
        <f t="shared" si="2"/>
        <v>231407.79999999993</v>
      </c>
      <c r="G44" s="17">
        <f t="shared" si="1"/>
        <v>0.38118218437609036</v>
      </c>
      <c r="K44" s="19"/>
      <c r="L44" s="36"/>
    </row>
    <row r="45" spans="1:15" ht="16.5" thickBot="1" x14ac:dyDescent="0.3">
      <c r="A45" s="1" t="s">
        <v>85</v>
      </c>
      <c r="B45" s="4" t="s">
        <v>86</v>
      </c>
      <c r="C45" s="12">
        <v>12751351.465494692</v>
      </c>
      <c r="D45" s="26">
        <v>6150554.6200000038</v>
      </c>
      <c r="E45" s="19">
        <v>29602.65</v>
      </c>
      <c r="F45" s="20">
        <f>SUM(D45:E45)</f>
        <v>6180157.2700000042</v>
      </c>
      <c r="G45" s="17">
        <f t="shared" si="1"/>
        <v>0.48466684388110409</v>
      </c>
      <c r="K45" s="19"/>
      <c r="L45" s="36"/>
    </row>
    <row r="46" spans="1:15" ht="16.5" thickBot="1" x14ac:dyDescent="0.3">
      <c r="A46" s="1" t="s">
        <v>87</v>
      </c>
      <c r="B46" s="4" t="s">
        <v>88</v>
      </c>
      <c r="C46" s="12">
        <v>1764820.0985900774</v>
      </c>
      <c r="D46" s="26">
        <v>1121529.2499999998</v>
      </c>
      <c r="E46" s="19">
        <v>17125.5</v>
      </c>
      <c r="F46" s="20">
        <f>SUM(D46:E46)</f>
        <v>1138654.7499999998</v>
      </c>
      <c r="G46" s="17">
        <f t="shared" si="1"/>
        <v>0.64519593295071609</v>
      </c>
      <c r="K46" s="19"/>
      <c r="L46" s="36"/>
    </row>
    <row r="47" spans="1:15" s="40" customFormat="1" ht="16.5" thickBot="1" x14ac:dyDescent="0.3">
      <c r="A47" s="31" t="s">
        <v>89</v>
      </c>
      <c r="B47" s="32" t="s">
        <v>90</v>
      </c>
      <c r="C47" s="55">
        <v>1853.1209776709393</v>
      </c>
      <c r="D47" s="46">
        <v>0</v>
      </c>
      <c r="E47" s="49">
        <v>0</v>
      </c>
      <c r="F47" s="46">
        <f t="shared" ref="F47" si="4">SUM(D47:E47)</f>
        <v>0</v>
      </c>
      <c r="G47" s="48">
        <f t="shared" si="1"/>
        <v>0</v>
      </c>
      <c r="I47"/>
      <c r="J47"/>
      <c r="K47" s="19"/>
      <c r="L47" s="41"/>
    </row>
    <row r="48" spans="1:15" ht="16.5" thickBot="1" x14ac:dyDescent="0.3">
      <c r="A48" s="2" t="s">
        <v>91</v>
      </c>
      <c r="B48" s="5" t="s">
        <v>92</v>
      </c>
      <c r="C48" s="54">
        <v>1766907.2357548648</v>
      </c>
      <c r="D48" s="43">
        <v>962521</v>
      </c>
      <c r="E48" s="19">
        <v>15797.5</v>
      </c>
      <c r="F48" s="43">
        <f t="shared" ref="F48:F68" si="5">SUM(D48:E48)</f>
        <v>978318.5</v>
      </c>
      <c r="G48" s="44">
        <f t="shared" si="1"/>
        <v>0.55368979208579627</v>
      </c>
      <c r="K48" s="19"/>
      <c r="L48" s="36"/>
    </row>
    <row r="49" spans="1:12" ht="16.5" thickBot="1" x14ac:dyDescent="0.3">
      <c r="A49" s="1" t="s">
        <v>93</v>
      </c>
      <c r="B49" s="4" t="s">
        <v>94</v>
      </c>
      <c r="C49" s="12">
        <v>334788.83858479484</v>
      </c>
      <c r="D49" s="26">
        <v>224205.15000000002</v>
      </c>
      <c r="E49" s="18">
        <v>0</v>
      </c>
      <c r="F49" s="20">
        <f t="shared" si="5"/>
        <v>224205.15000000002</v>
      </c>
      <c r="G49" s="17">
        <f t="shared" si="1"/>
        <v>0.66969123268192132</v>
      </c>
      <c r="K49" s="19"/>
      <c r="L49" s="36"/>
    </row>
    <row r="50" spans="1:12" ht="16.5" thickBot="1" x14ac:dyDescent="0.3">
      <c r="A50" s="1" t="s">
        <v>95</v>
      </c>
      <c r="B50" s="4" t="s">
        <v>96</v>
      </c>
      <c r="C50" s="12">
        <v>14288168.123168536</v>
      </c>
      <c r="D50" s="26">
        <v>10538232.850000003</v>
      </c>
      <c r="E50" s="22">
        <v>0</v>
      </c>
      <c r="F50" s="20">
        <f>SUM(D50:E50)</f>
        <v>10538232.850000003</v>
      </c>
      <c r="G50" s="17">
        <f t="shared" si="1"/>
        <v>0.737549611619705</v>
      </c>
      <c r="K50" s="19"/>
      <c r="L50" s="36"/>
    </row>
    <row r="51" spans="1:12" ht="16.5" thickBot="1" x14ac:dyDescent="0.3">
      <c r="A51" s="1" t="s">
        <v>97</v>
      </c>
      <c r="B51" s="4" t="s">
        <v>98</v>
      </c>
      <c r="C51" s="12">
        <v>2911131.534998998</v>
      </c>
      <c r="D51" s="26">
        <v>1082260.5</v>
      </c>
      <c r="E51" s="19">
        <v>1202.3</v>
      </c>
      <c r="F51" s="20">
        <f t="shared" si="5"/>
        <v>1083462.8</v>
      </c>
      <c r="G51" s="17">
        <f t="shared" si="1"/>
        <v>0.37217926671265061</v>
      </c>
      <c r="K51" s="19"/>
      <c r="L51" s="36"/>
    </row>
    <row r="52" spans="1:12" ht="16.5" thickBot="1" x14ac:dyDescent="0.3">
      <c r="A52" s="1" t="s">
        <v>99</v>
      </c>
      <c r="B52" s="4" t="s">
        <v>100</v>
      </c>
      <c r="C52" s="12">
        <v>4854236.3747119838</v>
      </c>
      <c r="D52" s="26">
        <v>3079062.3099999991</v>
      </c>
      <c r="E52" s="18">
        <v>0</v>
      </c>
      <c r="F52" s="20">
        <f t="shared" si="5"/>
        <v>3079062.3099999991</v>
      </c>
      <c r="G52" s="17">
        <f t="shared" si="1"/>
        <v>0.63430415668266438</v>
      </c>
      <c r="K52" s="19"/>
      <c r="L52" s="36"/>
    </row>
    <row r="53" spans="1:12" ht="16.5" thickBot="1" x14ac:dyDescent="0.3">
      <c r="A53" s="1" t="s">
        <v>101</v>
      </c>
      <c r="B53" s="4" t="s">
        <v>102</v>
      </c>
      <c r="C53" s="12">
        <v>14361142.219747405</v>
      </c>
      <c r="D53" s="26">
        <v>8324424.8475000001</v>
      </c>
      <c r="E53" s="18">
        <v>0</v>
      </c>
      <c r="F53" s="20">
        <f>SUM(D53:E53)</f>
        <v>8324424.8475000001</v>
      </c>
      <c r="G53" s="17">
        <f t="shared" si="1"/>
        <v>0.57964921732015384</v>
      </c>
      <c r="K53" s="19"/>
      <c r="L53" s="36"/>
    </row>
    <row r="54" spans="1:12" ht="16.5" thickBot="1" x14ac:dyDescent="0.3">
      <c r="A54" s="2" t="s">
        <v>103</v>
      </c>
      <c r="B54" s="5" t="s">
        <v>104</v>
      </c>
      <c r="C54" s="54">
        <v>5863101.1509660129</v>
      </c>
      <c r="D54" s="43">
        <v>2631514.3000000017</v>
      </c>
      <c r="E54" s="42">
        <v>136270.04999999999</v>
      </c>
      <c r="F54" s="43">
        <f>SUM(D54:E54)</f>
        <v>2767784.3500000015</v>
      </c>
      <c r="G54" s="44">
        <f t="shared" si="1"/>
        <v>0.47206832676662547</v>
      </c>
      <c r="K54" s="19"/>
      <c r="L54" s="36"/>
    </row>
    <row r="55" spans="1:12" ht="16.5" thickBot="1" x14ac:dyDescent="0.3">
      <c r="A55" s="1" t="s">
        <v>105</v>
      </c>
      <c r="B55" s="4" t="s">
        <v>106</v>
      </c>
      <c r="C55" s="12">
        <v>1891966.0679967259</v>
      </c>
      <c r="D55" s="26">
        <v>2441942.9399999995</v>
      </c>
      <c r="E55" s="18">
        <v>0</v>
      </c>
      <c r="F55" s="20">
        <f t="shared" si="5"/>
        <v>2441942.9399999995</v>
      </c>
      <c r="G55" s="17">
        <f t="shared" si="1"/>
        <v>1.2906906636996966</v>
      </c>
      <c r="K55" s="19"/>
      <c r="L55" s="36"/>
    </row>
    <row r="56" spans="1:12" ht="16.5" thickBot="1" x14ac:dyDescent="0.3">
      <c r="A56" s="1" t="s">
        <v>107</v>
      </c>
      <c r="B56" s="4" t="s">
        <v>108</v>
      </c>
      <c r="C56" s="12">
        <v>135528.58898367689</v>
      </c>
      <c r="D56" s="26">
        <v>74879.25</v>
      </c>
      <c r="E56" s="18">
        <v>0</v>
      </c>
      <c r="F56" s="20">
        <f t="shared" si="5"/>
        <v>74879.25</v>
      </c>
      <c r="G56" s="17">
        <f t="shared" si="1"/>
        <v>0.55249782028660011</v>
      </c>
      <c r="K56" s="19"/>
      <c r="L56" s="36"/>
    </row>
    <row r="57" spans="1:12" ht="16.5" thickBot="1" x14ac:dyDescent="0.3">
      <c r="A57" s="1" t="s">
        <v>109</v>
      </c>
      <c r="B57" s="4" t="s">
        <v>110</v>
      </c>
      <c r="C57" s="12">
        <v>10865484.698411897</v>
      </c>
      <c r="D57" s="26">
        <v>6915000.9299999988</v>
      </c>
      <c r="E57" s="19">
        <v>2446.5</v>
      </c>
      <c r="F57" s="20">
        <f>SUM(D57:E57)</f>
        <v>6917447.4299999988</v>
      </c>
      <c r="G57" s="17">
        <f t="shared" si="1"/>
        <v>0.6366441647109452</v>
      </c>
      <c r="K57" s="19"/>
      <c r="L57" s="36"/>
    </row>
    <row r="58" spans="1:12" ht="16.5" thickBot="1" x14ac:dyDescent="0.3">
      <c r="A58" s="1" t="s">
        <v>111</v>
      </c>
      <c r="B58" s="4" t="s">
        <v>112</v>
      </c>
      <c r="C58" s="12">
        <v>594876.46305903804</v>
      </c>
      <c r="D58" s="26">
        <v>236850.75000000006</v>
      </c>
      <c r="E58" s="18">
        <v>0</v>
      </c>
      <c r="F58" s="20">
        <f>SUM(D58:E58)</f>
        <v>236850.75000000006</v>
      </c>
      <c r="G58" s="17">
        <f t="shared" si="1"/>
        <v>0.39815115357235775</v>
      </c>
      <c r="K58" s="19"/>
      <c r="L58" s="36"/>
    </row>
    <row r="59" spans="1:12" ht="16.5" thickBot="1" x14ac:dyDescent="0.3">
      <c r="A59" s="1" t="s">
        <v>113</v>
      </c>
      <c r="B59" s="4" t="s">
        <v>114</v>
      </c>
      <c r="C59" s="12">
        <v>2418017.1037607202</v>
      </c>
      <c r="D59" s="26">
        <v>1322350.6500000011</v>
      </c>
      <c r="E59" s="19">
        <v>0</v>
      </c>
      <c r="F59" s="20">
        <f t="shared" si="5"/>
        <v>1322350.6500000011</v>
      </c>
      <c r="G59" s="17">
        <f t="shared" si="1"/>
        <v>0.54687398527634934</v>
      </c>
      <c r="K59" s="19"/>
      <c r="L59" s="36"/>
    </row>
    <row r="60" spans="1:12" ht="16.5" thickBot="1" x14ac:dyDescent="0.3">
      <c r="A60" s="1" t="s">
        <v>115</v>
      </c>
      <c r="B60" s="4" t="s">
        <v>116</v>
      </c>
      <c r="C60" s="12">
        <v>17996939.697277535</v>
      </c>
      <c r="D60" s="26">
        <v>11530543.154999999</v>
      </c>
      <c r="E60" s="18">
        <v>0</v>
      </c>
      <c r="F60" s="20">
        <f t="shared" si="5"/>
        <v>11530543.154999999</v>
      </c>
      <c r="G60" s="17">
        <f t="shared" si="1"/>
        <v>0.64069465970063055</v>
      </c>
      <c r="K60" s="19"/>
      <c r="L60" s="36"/>
    </row>
    <row r="61" spans="1:12" ht="16.5" thickBot="1" x14ac:dyDescent="0.3">
      <c r="A61" s="1" t="s">
        <v>117</v>
      </c>
      <c r="B61" s="4" t="s">
        <v>118</v>
      </c>
      <c r="C61" s="12">
        <v>1286007.9332880916</v>
      </c>
      <c r="D61" s="26">
        <v>1019892.25</v>
      </c>
      <c r="E61" s="19">
        <v>20456.3</v>
      </c>
      <c r="F61" s="20">
        <f t="shared" si="5"/>
        <v>1040348.55</v>
      </c>
      <c r="G61" s="17">
        <f t="shared" si="1"/>
        <v>0.80897521941409445</v>
      </c>
      <c r="K61" s="19"/>
      <c r="L61" s="36"/>
    </row>
    <row r="62" spans="1:12" ht="16.5" thickBot="1" x14ac:dyDescent="0.3">
      <c r="A62" s="1" t="s">
        <v>119</v>
      </c>
      <c r="B62" s="4" t="s">
        <v>120</v>
      </c>
      <c r="C62" s="12">
        <v>4101682.2435315847</v>
      </c>
      <c r="D62" s="26">
        <v>1994544.8699999999</v>
      </c>
      <c r="E62" s="19">
        <v>6688.25</v>
      </c>
      <c r="F62" s="20">
        <f t="shared" si="5"/>
        <v>2001233.1199999999</v>
      </c>
      <c r="G62" s="17">
        <f t="shared" si="1"/>
        <v>0.48790544980805739</v>
      </c>
      <c r="K62" s="19"/>
      <c r="L62" s="36"/>
    </row>
    <row r="63" spans="1:12" ht="16.5" thickBot="1" x14ac:dyDescent="0.3">
      <c r="A63" s="1" t="s">
        <v>121</v>
      </c>
      <c r="B63" s="4" t="s">
        <v>122</v>
      </c>
      <c r="C63" s="12">
        <v>2354628.5576791982</v>
      </c>
      <c r="D63" s="26">
        <v>955937.45</v>
      </c>
      <c r="E63" s="19">
        <v>0</v>
      </c>
      <c r="F63" s="20">
        <f>SUM(D63:E63)</f>
        <v>955937.45</v>
      </c>
      <c r="G63" s="17">
        <f t="shared" si="1"/>
        <v>0.40598227133633524</v>
      </c>
      <c r="K63" s="19"/>
      <c r="L63" s="36"/>
    </row>
    <row r="64" spans="1:12" ht="16.5" thickBot="1" x14ac:dyDescent="0.3">
      <c r="A64" s="1" t="s">
        <v>123</v>
      </c>
      <c r="B64" s="4" t="s">
        <v>124</v>
      </c>
      <c r="C64" s="12">
        <v>23444364.947430912</v>
      </c>
      <c r="D64" s="26">
        <v>17268351.614999995</v>
      </c>
      <c r="E64" s="18">
        <v>0</v>
      </c>
      <c r="F64" s="20">
        <f>SUM(D64:E64)</f>
        <v>17268351.614999995</v>
      </c>
      <c r="G64" s="17">
        <f t="shared" si="1"/>
        <v>0.73656725843163862</v>
      </c>
      <c r="K64" s="19"/>
      <c r="L64" s="36"/>
    </row>
    <row r="65" spans="1:13" ht="16.5" thickBot="1" x14ac:dyDescent="0.3">
      <c r="A65" s="1" t="s">
        <v>125</v>
      </c>
      <c r="B65" s="4" t="s">
        <v>126</v>
      </c>
      <c r="C65" s="12">
        <v>3252023.5831295685</v>
      </c>
      <c r="D65" s="26">
        <v>1704039.45</v>
      </c>
      <c r="E65" s="18">
        <v>0</v>
      </c>
      <c r="F65" s="20">
        <f t="shared" si="5"/>
        <v>1704039.45</v>
      </c>
      <c r="G65" s="17">
        <f t="shared" si="1"/>
        <v>0.5239935709076643</v>
      </c>
      <c r="K65" s="19"/>
      <c r="L65" s="36"/>
    </row>
    <row r="66" spans="1:13" ht="16.5" thickBot="1" x14ac:dyDescent="0.3">
      <c r="A66" s="1" t="s">
        <v>127</v>
      </c>
      <c r="B66" s="4" t="s">
        <v>128</v>
      </c>
      <c r="C66" s="12">
        <v>2732581.2799787489</v>
      </c>
      <c r="D66" s="26">
        <v>1293541.1500000001</v>
      </c>
      <c r="E66" s="18">
        <v>0</v>
      </c>
      <c r="F66" s="20">
        <f>SUM(D66:E66)</f>
        <v>1293541.1500000001</v>
      </c>
      <c r="G66" s="17">
        <f t="shared" si="1"/>
        <v>0.47337700784148679</v>
      </c>
      <c r="K66" s="19"/>
      <c r="L66" s="36"/>
    </row>
    <row r="67" spans="1:13" ht="16.5" thickBot="1" x14ac:dyDescent="0.3">
      <c r="A67" s="1" t="s">
        <v>129</v>
      </c>
      <c r="B67" s="4" t="s">
        <v>130</v>
      </c>
      <c r="C67" s="12">
        <v>5440818.7587695308</v>
      </c>
      <c r="D67" s="26">
        <v>3351677.28</v>
      </c>
      <c r="E67" s="18">
        <v>0</v>
      </c>
      <c r="F67" s="20">
        <f t="shared" si="5"/>
        <v>3351677.28</v>
      </c>
      <c r="G67" s="17">
        <f t="shared" si="1"/>
        <v>0.6160244309917059</v>
      </c>
      <c r="K67" s="19"/>
      <c r="L67" s="36"/>
    </row>
    <row r="68" spans="1:13" ht="16.5" thickBot="1" x14ac:dyDescent="0.3">
      <c r="A68" s="1" t="s">
        <v>131</v>
      </c>
      <c r="B68" s="4" t="s">
        <v>132</v>
      </c>
      <c r="C68" s="12">
        <v>240189.6910338632</v>
      </c>
      <c r="D68" s="26">
        <v>312850.59999999998</v>
      </c>
      <c r="E68" s="19">
        <v>3669.75</v>
      </c>
      <c r="F68" s="20">
        <f t="shared" si="5"/>
        <v>316520.34999999998</v>
      </c>
      <c r="G68" s="17">
        <f t="shared" ref="G68:G89" si="6">F68/C68</f>
        <v>1.3177932351616843</v>
      </c>
      <c r="K68" s="19"/>
      <c r="L68" s="36"/>
    </row>
    <row r="69" spans="1:13" ht="16.5" thickBot="1" x14ac:dyDescent="0.3">
      <c r="A69" s="1" t="s">
        <v>133</v>
      </c>
      <c r="B69" s="4" t="s">
        <v>134</v>
      </c>
      <c r="C69" s="12">
        <v>2819575.893725981</v>
      </c>
      <c r="D69" s="26">
        <v>1375408.2699999998</v>
      </c>
      <c r="E69" s="18">
        <v>0</v>
      </c>
      <c r="F69" s="20">
        <f>SUM(D69:E69)</f>
        <v>1375408.2699999998</v>
      </c>
      <c r="G69" s="17">
        <f t="shared" si="6"/>
        <v>0.4878067914612651</v>
      </c>
      <c r="I69" s="40"/>
      <c r="J69" s="40"/>
      <c r="K69" s="39"/>
      <c r="L69" s="36"/>
    </row>
    <row r="70" spans="1:13" s="33" customFormat="1" ht="16.5" thickBot="1" x14ac:dyDescent="0.3">
      <c r="A70" s="31" t="s">
        <v>135</v>
      </c>
      <c r="B70" s="32" t="s">
        <v>136</v>
      </c>
      <c r="C70" s="55">
        <v>12387.958144151544</v>
      </c>
      <c r="D70" s="46">
        <v>0</v>
      </c>
      <c r="E70" s="49">
        <v>0</v>
      </c>
      <c r="F70" s="46">
        <f t="shared" ref="F70:F90" si="7">SUM(D70:E70)</f>
        <v>0</v>
      </c>
      <c r="G70" s="48">
        <f t="shared" si="6"/>
        <v>0</v>
      </c>
      <c r="H70" s="50"/>
      <c r="I70"/>
      <c r="J70"/>
      <c r="K70" s="19"/>
      <c r="L70" s="37"/>
    </row>
    <row r="71" spans="1:13" ht="16.5" thickBot="1" x14ac:dyDescent="0.3">
      <c r="A71" s="1" t="s">
        <v>137</v>
      </c>
      <c r="B71" s="4" t="s">
        <v>138</v>
      </c>
      <c r="C71" s="12">
        <v>2281644.7620818028</v>
      </c>
      <c r="D71" s="26">
        <v>1063671.5999999999</v>
      </c>
      <c r="E71" s="19">
        <v>131468.19999999998</v>
      </c>
      <c r="F71" s="20">
        <f>SUM(D71:E71)</f>
        <v>1195139.7999999998</v>
      </c>
      <c r="G71" s="17">
        <f t="shared" si="6"/>
        <v>0.52380625584744334</v>
      </c>
      <c r="K71" s="19"/>
      <c r="L71" s="36"/>
    </row>
    <row r="72" spans="1:13" ht="16.5" thickBot="1" x14ac:dyDescent="0.3">
      <c r="A72" s="1" t="s">
        <v>139</v>
      </c>
      <c r="B72" s="4" t="s">
        <v>140</v>
      </c>
      <c r="C72" s="12">
        <v>9721558.6623395383</v>
      </c>
      <c r="D72" s="26">
        <v>5926528.570000004</v>
      </c>
      <c r="E72" s="19">
        <v>0</v>
      </c>
      <c r="F72" s="20">
        <f t="shared" ref="F72:F86" si="8">SUM(D72:E72)</f>
        <v>5926528.570000004</v>
      </c>
      <c r="G72" s="17">
        <f t="shared" si="6"/>
        <v>0.60962740398397774</v>
      </c>
      <c r="K72" s="19"/>
      <c r="L72" s="36"/>
    </row>
    <row r="73" spans="1:13" ht="16.5" thickBot="1" x14ac:dyDescent="0.3">
      <c r="A73" s="1" t="s">
        <v>141</v>
      </c>
      <c r="B73" s="4" t="s">
        <v>142</v>
      </c>
      <c r="C73" s="12">
        <v>875206.87534254999</v>
      </c>
      <c r="D73" s="26">
        <v>323175.92500000022</v>
      </c>
      <c r="E73" s="19">
        <v>56144.35</v>
      </c>
      <c r="F73" s="20">
        <f t="shared" si="8"/>
        <v>379320.2750000002</v>
      </c>
      <c r="G73" s="17">
        <f t="shared" si="6"/>
        <v>0.4334064158848579</v>
      </c>
      <c r="K73" s="19"/>
      <c r="L73" s="36"/>
      <c r="M73" s="19"/>
    </row>
    <row r="74" spans="1:13" ht="16.5" thickBot="1" x14ac:dyDescent="0.3">
      <c r="A74" s="2" t="s">
        <v>143</v>
      </c>
      <c r="B74" s="5" t="s">
        <v>144</v>
      </c>
      <c r="C74" s="54">
        <v>2491.0990913400797</v>
      </c>
      <c r="D74" s="43">
        <v>0</v>
      </c>
      <c r="E74" s="42">
        <v>3253.3557000000001</v>
      </c>
      <c r="F74" s="43">
        <f t="shared" si="8"/>
        <v>3253.3557000000001</v>
      </c>
      <c r="G74" s="44">
        <f t="shared" si="6"/>
        <v>1.3059920865090384</v>
      </c>
      <c r="I74" s="40"/>
      <c r="J74" s="40"/>
      <c r="K74" s="39"/>
      <c r="L74" s="36"/>
    </row>
    <row r="75" spans="1:13" ht="16.5" thickBot="1" x14ac:dyDescent="0.3">
      <c r="A75" s="1" t="s">
        <v>145</v>
      </c>
      <c r="B75" s="4" t="s">
        <v>146</v>
      </c>
      <c r="C75" s="12">
        <v>1547828.4438013283</v>
      </c>
      <c r="D75" s="26">
        <v>991472.67500000016</v>
      </c>
      <c r="E75" s="19">
        <v>0</v>
      </c>
      <c r="F75" s="20">
        <f t="shared" si="8"/>
        <v>991472.67500000016</v>
      </c>
      <c r="G75" s="17">
        <f t="shared" si="6"/>
        <v>0.64055721354043083</v>
      </c>
      <c r="K75" s="19"/>
      <c r="L75" s="36"/>
    </row>
    <row r="76" spans="1:13" ht="16.5" thickBot="1" x14ac:dyDescent="0.3">
      <c r="A76" s="1" t="s">
        <v>147</v>
      </c>
      <c r="B76" s="4" t="s">
        <v>148</v>
      </c>
      <c r="C76" s="12">
        <v>3530982.0708643007</v>
      </c>
      <c r="D76" s="26">
        <v>2517042.7849999997</v>
      </c>
      <c r="E76" s="19">
        <v>0</v>
      </c>
      <c r="F76" s="20">
        <f t="shared" si="8"/>
        <v>2517042.7849999997</v>
      </c>
      <c r="G76" s="17">
        <f t="shared" si="6"/>
        <v>0.71284496337980197</v>
      </c>
      <c r="K76" s="19"/>
      <c r="L76" s="36"/>
    </row>
    <row r="77" spans="1:13" ht="16.5" thickBot="1" x14ac:dyDescent="0.3">
      <c r="A77" s="1" t="s">
        <v>149</v>
      </c>
      <c r="B77" s="4" t="s">
        <v>150</v>
      </c>
      <c r="C77" s="12">
        <v>6593405.9127643127</v>
      </c>
      <c r="D77" s="26">
        <v>3764776.5299999993</v>
      </c>
      <c r="E77" s="19">
        <v>1256.95</v>
      </c>
      <c r="F77" s="20">
        <f>SUM(D77:E77)</f>
        <v>3766033.4799999995</v>
      </c>
      <c r="G77" s="17">
        <f t="shared" si="6"/>
        <v>0.5711818034301902</v>
      </c>
      <c r="K77" s="19"/>
      <c r="L77" s="36"/>
    </row>
    <row r="78" spans="1:13" ht="16.5" thickBot="1" x14ac:dyDescent="0.3">
      <c r="A78" s="2" t="s">
        <v>151</v>
      </c>
      <c r="B78" s="5" t="s">
        <v>152</v>
      </c>
      <c r="C78" s="54">
        <v>51018.109640396542</v>
      </c>
      <c r="D78" s="43">
        <v>0</v>
      </c>
      <c r="E78" s="42">
        <v>0</v>
      </c>
      <c r="F78" s="43">
        <f t="shared" si="8"/>
        <v>0</v>
      </c>
      <c r="G78" s="44">
        <f t="shared" si="6"/>
        <v>0</v>
      </c>
      <c r="K78" s="19"/>
      <c r="L78" s="36"/>
    </row>
    <row r="79" spans="1:13" ht="16.5" thickBot="1" x14ac:dyDescent="0.3">
      <c r="A79" s="1" t="s">
        <v>153</v>
      </c>
      <c r="B79" s="4" t="s">
        <v>154</v>
      </c>
      <c r="C79" s="12">
        <v>2953135.977020992</v>
      </c>
      <c r="D79" s="26">
        <v>633745.54999999993</v>
      </c>
      <c r="E79" s="18">
        <v>0</v>
      </c>
      <c r="F79" s="20">
        <f t="shared" si="8"/>
        <v>633745.54999999993</v>
      </c>
      <c r="G79" s="17">
        <f t="shared" si="6"/>
        <v>0.21460087003487649</v>
      </c>
      <c r="K79" s="19"/>
      <c r="L79" s="36"/>
    </row>
    <row r="80" spans="1:13" ht="16.5" thickBot="1" x14ac:dyDescent="0.3">
      <c r="A80" s="1" t="s">
        <v>155</v>
      </c>
      <c r="B80" s="4" t="s">
        <v>156</v>
      </c>
      <c r="C80" s="12">
        <v>18349646.560618579</v>
      </c>
      <c r="D80" s="26">
        <v>10286919.810000006</v>
      </c>
      <c r="E80" s="19">
        <v>15388.485000000001</v>
      </c>
      <c r="F80" s="20">
        <f t="shared" si="8"/>
        <v>10302308.295000006</v>
      </c>
      <c r="G80" s="17">
        <f t="shared" si="6"/>
        <v>0.56144450853404926</v>
      </c>
      <c r="K80" s="19"/>
      <c r="L80" s="36"/>
    </row>
    <row r="81" spans="1:12" ht="16.5" thickBot="1" x14ac:dyDescent="0.3">
      <c r="A81" s="1" t="s">
        <v>157</v>
      </c>
      <c r="B81" s="4" t="s">
        <v>158</v>
      </c>
      <c r="C81" s="12">
        <v>339660.14979801438</v>
      </c>
      <c r="D81" s="26">
        <v>259439.83</v>
      </c>
      <c r="E81" s="19">
        <v>0</v>
      </c>
      <c r="F81" s="20">
        <f t="shared" si="8"/>
        <v>259439.83</v>
      </c>
      <c r="G81" s="17">
        <f t="shared" si="6"/>
        <v>0.76382180881178141</v>
      </c>
      <c r="K81" s="19"/>
      <c r="L81" s="36"/>
    </row>
    <row r="82" spans="1:12" ht="16.5" thickBot="1" x14ac:dyDescent="0.3">
      <c r="A82" s="1" t="s">
        <v>159</v>
      </c>
      <c r="B82" s="4" t="s">
        <v>160</v>
      </c>
      <c r="C82" s="12">
        <v>9462282.3033811264</v>
      </c>
      <c r="D82" s="26">
        <v>6892875.2999999989</v>
      </c>
      <c r="E82" s="18">
        <v>0</v>
      </c>
      <c r="F82" s="20">
        <f t="shared" si="8"/>
        <v>6892875.2999999989</v>
      </c>
      <c r="G82" s="17">
        <f t="shared" si="6"/>
        <v>0.72845800611306966</v>
      </c>
      <c r="K82" s="19"/>
      <c r="L82" s="36"/>
    </row>
    <row r="83" spans="1:12" ht="16.5" thickBot="1" x14ac:dyDescent="0.3">
      <c r="A83" s="1" t="s">
        <v>161</v>
      </c>
      <c r="B83" s="4" t="s">
        <v>162</v>
      </c>
      <c r="C83" s="12">
        <v>2570024.4293025844</v>
      </c>
      <c r="D83" s="26">
        <v>2663656.5950000002</v>
      </c>
      <c r="E83" s="18">
        <v>0</v>
      </c>
      <c r="F83" s="20">
        <f t="shared" si="8"/>
        <v>2663656.5950000002</v>
      </c>
      <c r="G83" s="17">
        <f t="shared" si="6"/>
        <v>1.0364324029880232</v>
      </c>
      <c r="K83" s="19"/>
      <c r="L83" s="36"/>
    </row>
    <row r="84" spans="1:12" ht="16.5" thickBot="1" x14ac:dyDescent="0.3">
      <c r="A84" s="1" t="s">
        <v>163</v>
      </c>
      <c r="B84" s="4" t="s">
        <v>164</v>
      </c>
      <c r="C84" s="12">
        <v>11623661.772287713</v>
      </c>
      <c r="D84" s="26">
        <v>8679836.2740000021</v>
      </c>
      <c r="E84" s="19">
        <v>0</v>
      </c>
      <c r="F84" s="20">
        <f>SUM(D84:E84)</f>
        <v>8679836.2740000021</v>
      </c>
      <c r="G84" s="17">
        <f t="shared" si="6"/>
        <v>0.74673854453454891</v>
      </c>
      <c r="K84" s="19"/>
      <c r="L84" s="36"/>
    </row>
    <row r="85" spans="1:12" ht="16.5" thickBot="1" x14ac:dyDescent="0.3">
      <c r="A85" s="1" t="s">
        <v>165</v>
      </c>
      <c r="B85" s="4" t="s">
        <v>166</v>
      </c>
      <c r="C85" s="12">
        <v>7074235.8715331508</v>
      </c>
      <c r="D85" s="26">
        <v>2808578.4449999998</v>
      </c>
      <c r="E85" s="18">
        <v>0</v>
      </c>
      <c r="F85" s="20">
        <f t="shared" si="8"/>
        <v>2808578.4449999998</v>
      </c>
      <c r="G85" s="17">
        <f t="shared" si="6"/>
        <v>0.39701509760252252</v>
      </c>
      <c r="K85" s="19"/>
      <c r="L85" s="36"/>
    </row>
    <row r="86" spans="1:12" ht="16.5" thickBot="1" x14ac:dyDescent="0.3">
      <c r="A86" s="1" t="s">
        <v>167</v>
      </c>
      <c r="B86" s="4" t="s">
        <v>168</v>
      </c>
      <c r="C86" s="12">
        <v>1993577.6538050668</v>
      </c>
      <c r="D86" s="26">
        <v>1125314.3</v>
      </c>
      <c r="E86" s="19">
        <v>109281.5517</v>
      </c>
      <c r="F86" s="20">
        <f t="shared" si="8"/>
        <v>1234595.8517</v>
      </c>
      <c r="G86" s="17">
        <f t="shared" si="6"/>
        <v>0.61928656219815326</v>
      </c>
      <c r="K86" s="19"/>
      <c r="L86" s="36"/>
    </row>
    <row r="87" spans="1:12" ht="16.5" thickBot="1" x14ac:dyDescent="0.3">
      <c r="A87" s="1" t="s">
        <v>169</v>
      </c>
      <c r="B87" s="4" t="s">
        <v>170</v>
      </c>
      <c r="C87" s="12">
        <v>20848132.870312754</v>
      </c>
      <c r="D87" s="26">
        <v>12246798.889999995</v>
      </c>
      <c r="E87" s="18">
        <v>0</v>
      </c>
      <c r="F87" s="20">
        <f>SUM(D87:E87)</f>
        <v>12246798.889999995</v>
      </c>
      <c r="G87" s="17">
        <f t="shared" si="6"/>
        <v>0.58742905017835656</v>
      </c>
      <c r="K87" s="19"/>
      <c r="L87" s="36"/>
    </row>
    <row r="88" spans="1:12" ht="16.5" thickBot="1" x14ac:dyDescent="0.3">
      <c r="A88" s="1" t="s">
        <v>171</v>
      </c>
      <c r="B88" s="4" t="s">
        <v>172</v>
      </c>
      <c r="C88" s="12">
        <v>6166305.2669123895</v>
      </c>
      <c r="D88" s="26">
        <v>3692239.22</v>
      </c>
      <c r="E88" s="18">
        <v>0</v>
      </c>
      <c r="F88" s="20">
        <f>SUM(D88:E88)</f>
        <v>3692239.22</v>
      </c>
      <c r="G88" s="17">
        <f t="shared" si="6"/>
        <v>0.59877658665588396</v>
      </c>
      <c r="K88" s="19"/>
      <c r="L88" s="36"/>
    </row>
    <row r="89" spans="1:12" ht="16.5" thickBot="1" x14ac:dyDescent="0.3">
      <c r="A89" s="3" t="s">
        <v>173</v>
      </c>
      <c r="B89" s="7" t="s">
        <v>174</v>
      </c>
      <c r="C89" s="56">
        <v>3754464.8295828197</v>
      </c>
      <c r="D89" s="62">
        <v>2490289.5000000005</v>
      </c>
      <c r="E89" s="19">
        <v>2976.9749999999999</v>
      </c>
      <c r="F89" s="20">
        <f>SUM(D89:E89)</f>
        <v>2493266.4750000006</v>
      </c>
      <c r="G89" s="17">
        <f t="shared" si="6"/>
        <v>0.66408039179236145</v>
      </c>
      <c r="I89" s="34"/>
      <c r="J89" s="35"/>
      <c r="K89" s="34"/>
      <c r="L89" s="36"/>
    </row>
    <row r="90" spans="1:12" ht="16.5" thickBot="1" x14ac:dyDescent="0.3">
      <c r="A90" s="8"/>
      <c r="B90" s="9"/>
      <c r="C90" s="57">
        <v>519300000.00000018</v>
      </c>
      <c r="D90" s="61">
        <f>SUM(D3:D89)</f>
        <v>325947459.37349999</v>
      </c>
      <c r="E90" s="51">
        <f>SUM(E3:E89)</f>
        <v>891843.72839999979</v>
      </c>
      <c r="F90" s="23">
        <f t="shared" si="7"/>
        <v>326839303.10189998</v>
      </c>
      <c r="G90" s="24">
        <f>F90/C90</f>
        <v>0.62938436953957222</v>
      </c>
      <c r="I90" s="34"/>
      <c r="J90" s="36"/>
      <c r="K90" s="34"/>
      <c r="L90" s="34"/>
    </row>
    <row r="91" spans="1:12" ht="15.75" x14ac:dyDescent="0.25">
      <c r="A91" s="10"/>
      <c r="B91" s="10"/>
      <c r="C91" s="12"/>
      <c r="I91" s="34"/>
      <c r="J91" s="34"/>
      <c r="K91" s="34"/>
      <c r="L91" s="34"/>
    </row>
    <row r="92" spans="1:12" ht="15.75" x14ac:dyDescent="0.25">
      <c r="A92" s="10"/>
      <c r="B92" s="11"/>
      <c r="C92" s="12"/>
      <c r="I92" s="34"/>
      <c r="J92" s="34"/>
      <c r="K92" s="34"/>
      <c r="L92" s="34"/>
    </row>
    <row r="93" spans="1:12" ht="15.75" x14ac:dyDescent="0.25">
      <c r="A93" s="10"/>
      <c r="B93" s="11"/>
      <c r="C93" s="12"/>
      <c r="I93" s="34"/>
      <c r="J93" s="34"/>
      <c r="K93" s="34"/>
      <c r="L93" s="36"/>
    </row>
    <row r="94" spans="1:12" x14ac:dyDescent="0.25">
      <c r="A94" s="10"/>
      <c r="B94" s="10"/>
      <c r="C94" s="10"/>
    </row>
    <row r="95" spans="1:12" x14ac:dyDescent="0.25">
      <c r="A95" s="13"/>
      <c r="B95" s="13"/>
      <c r="C95" s="13"/>
    </row>
    <row r="96" spans="1:12" x14ac:dyDescent="0.25">
      <c r="A96" s="13"/>
      <c r="B96" s="13"/>
      <c r="C96" s="1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Nybo Jørgensen</dc:creator>
  <cp:lastModifiedBy>Undervisningsministeriet</cp:lastModifiedBy>
  <dcterms:created xsi:type="dcterms:W3CDTF">2017-12-15T11:30:52Z</dcterms:created>
  <dcterms:modified xsi:type="dcterms:W3CDTF">2018-10-17T12:44:05Z</dcterms:modified>
</cp:coreProperties>
</file>