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E28" i="1" l="1"/>
  <c r="G28" i="1" l="1"/>
  <c r="H28" i="1" s="1"/>
  <c r="G5" i="1" l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4" i="1"/>
  <c r="H4" i="1" s="1"/>
  <c r="F95" i="1"/>
  <c r="E95" i="1"/>
  <c r="G95" i="1" l="1"/>
  <c r="D95" i="1"/>
  <c r="H95" i="1" l="1"/>
</calcChain>
</file>

<file path=xl/sharedStrings.xml><?xml version="1.0" encoding="utf-8"?>
<sst xmlns="http://schemas.openxmlformats.org/spreadsheetml/2006/main" count="190" uniqueCount="190">
  <si>
    <t>Inst.nr.</t>
  </si>
  <si>
    <t>Institution</t>
  </si>
  <si>
    <t>101403</t>
  </si>
  <si>
    <t>Hotel- og Restaurantskolen</t>
  </si>
  <si>
    <t>101497</t>
  </si>
  <si>
    <t>Niels Brock (Copenhagen Business College)</t>
  </si>
  <si>
    <t>101582</t>
  </si>
  <si>
    <t>Københavns Universitet</t>
  </si>
  <si>
    <t>147401</t>
  </si>
  <si>
    <t>TEC, Technical Education Copenhagen</t>
  </si>
  <si>
    <t>151412</t>
  </si>
  <si>
    <t>UCplus A/S</t>
  </si>
  <si>
    <t>153407</t>
  </si>
  <si>
    <t>DEKRA AMU Center Sjælland A/S</t>
  </si>
  <si>
    <t>153408</t>
  </si>
  <si>
    <t>SOSU C Social- og Sundhedsuddannelses Centret</t>
  </si>
  <si>
    <t>167403</t>
  </si>
  <si>
    <t>Dansk Brand og sikringsteknisk Institut (NUSA)</t>
  </si>
  <si>
    <t>173410</t>
  </si>
  <si>
    <t>Knord</t>
  </si>
  <si>
    <t>183406</t>
  </si>
  <si>
    <t>DEKRA AMU Center Hovedstaden ApS</t>
  </si>
  <si>
    <t>219406</t>
  </si>
  <si>
    <t>Pharmakon</t>
  </si>
  <si>
    <t>219411</t>
  </si>
  <si>
    <t>Erhvervsskolen Nordsjælland</t>
  </si>
  <si>
    <t>219416</t>
  </si>
  <si>
    <t>Professionshøjskolen UCC</t>
  </si>
  <si>
    <t>259401</t>
  </si>
  <si>
    <t>Køge Handelsskole</t>
  </si>
  <si>
    <t>265403</t>
  </si>
  <si>
    <t>Roskilde Handelsskole</t>
  </si>
  <si>
    <t>265414</t>
  </si>
  <si>
    <t>AMU JUUL</t>
  </si>
  <si>
    <t>265416</t>
  </si>
  <si>
    <t>Roskilde Tekniske Skole</t>
  </si>
  <si>
    <t>280046</t>
  </si>
  <si>
    <t>Zealand Business College</t>
  </si>
  <si>
    <t>280051</t>
  </si>
  <si>
    <t>Tradium</t>
  </si>
  <si>
    <t>280052</t>
  </si>
  <si>
    <t>Uddannelsescenter Holstebro</t>
  </si>
  <si>
    <t>280107</t>
  </si>
  <si>
    <t>SOPU København og Nordsjælland</t>
  </si>
  <si>
    <t>280108</t>
  </si>
  <si>
    <t>SOSU-Sjælland</t>
  </si>
  <si>
    <t>280560</t>
  </si>
  <si>
    <t>Rybners</t>
  </si>
  <si>
    <t>280727</t>
  </si>
  <si>
    <t>NEXT UDDANNELSE KØBENHAVN</t>
  </si>
  <si>
    <t>315412</t>
  </si>
  <si>
    <t>EUC Nordvestsjælland</t>
  </si>
  <si>
    <t>333409</t>
  </si>
  <si>
    <t>Selandia - CEU</t>
  </si>
  <si>
    <t>369409</t>
  </si>
  <si>
    <t>SOSU Nykøbing F.</t>
  </si>
  <si>
    <t>371401</t>
  </si>
  <si>
    <t>373401</t>
  </si>
  <si>
    <t>EUC Sjælland</t>
  </si>
  <si>
    <t>376402</t>
  </si>
  <si>
    <t>CELF - Center for erhv.rettede udd. Lolland-Falst</t>
  </si>
  <si>
    <t>400405</t>
  </si>
  <si>
    <t>Bornholms Sundheds- og Sygeplejeskole</t>
  </si>
  <si>
    <t>400408</t>
  </si>
  <si>
    <t>Campus Bornholm</t>
  </si>
  <si>
    <t>461301</t>
  </si>
  <si>
    <t>Dalum Landbrugsskole</t>
  </si>
  <si>
    <t>461305</t>
  </si>
  <si>
    <t>Kold College</t>
  </si>
  <si>
    <t>461415</t>
  </si>
  <si>
    <t>TietgenSkolen</t>
  </si>
  <si>
    <t>461420</t>
  </si>
  <si>
    <t>AMU-Fyn</t>
  </si>
  <si>
    <t>461440</t>
  </si>
  <si>
    <t>DEKRA AMU Center Fyn ApS</t>
  </si>
  <si>
    <t>461449</t>
  </si>
  <si>
    <t>Social- og Sundhedsskolen Fyn</t>
  </si>
  <si>
    <t>461452</t>
  </si>
  <si>
    <t>Syddansk Erhvervsskole Odense-Vejle</t>
  </si>
  <si>
    <t>479413</t>
  </si>
  <si>
    <t>Svendborg Erhvervsskole</t>
  </si>
  <si>
    <t>515402</t>
  </si>
  <si>
    <t>Haderslev Handelsskole</t>
  </si>
  <si>
    <t>537401</t>
  </si>
  <si>
    <t>EUC Syd</t>
  </si>
  <si>
    <t>537411</t>
  </si>
  <si>
    <t>Business College Syd Mommark HkS - Sønderborg HS</t>
  </si>
  <si>
    <t>541402</t>
  </si>
  <si>
    <t>Tønder Handelsskole</t>
  </si>
  <si>
    <t>545406</t>
  </si>
  <si>
    <t>Social- og Sundhedsskolen Syd</t>
  </si>
  <si>
    <t>557302</t>
  </si>
  <si>
    <t>Kjærgård Landbrugsskole</t>
  </si>
  <si>
    <t>561413</t>
  </si>
  <si>
    <t>AMU-Vest</t>
  </si>
  <si>
    <t>561415</t>
  </si>
  <si>
    <t>Social- og Sundhedsskolen Esbjerg</t>
  </si>
  <si>
    <t>561423</t>
  </si>
  <si>
    <t>Professionshøjskolen UC Syddanmark</t>
  </si>
  <si>
    <t>575404</t>
  </si>
  <si>
    <t>DEKRA AMU Center Sydjylland A/S</t>
  </si>
  <si>
    <t>607405</t>
  </si>
  <si>
    <t>EUC Lillebælt</t>
  </si>
  <si>
    <t>607410</t>
  </si>
  <si>
    <t>Social-og Sundhedsskolen Fredericia-Vejle-Horsens</t>
  </si>
  <si>
    <t>615300</t>
  </si>
  <si>
    <t>Bygholm Landbrugsskole</t>
  </si>
  <si>
    <t>615402</t>
  </si>
  <si>
    <t>Learnmark Horsens</t>
  </si>
  <si>
    <t>621401</t>
  </si>
  <si>
    <t>HANSENBERG</t>
  </si>
  <si>
    <t>621402</t>
  </si>
  <si>
    <t>IBC International Business College</t>
  </si>
  <si>
    <t>621407</t>
  </si>
  <si>
    <t>AMU SYD</t>
  </si>
  <si>
    <t>631402</t>
  </si>
  <si>
    <t>Campus Vejle</t>
  </si>
  <si>
    <t>657401</t>
  </si>
  <si>
    <t>Herningsholm Erhvervsskole</t>
  </si>
  <si>
    <t>657412</t>
  </si>
  <si>
    <t>Social &amp; SundhedsSkolen, Herning</t>
  </si>
  <si>
    <t>669403</t>
  </si>
  <si>
    <t>DEKRA AMU Center Midtjylland ApS</t>
  </si>
  <si>
    <t>681401</t>
  </si>
  <si>
    <t>AMU  Hoverdal</t>
  </si>
  <si>
    <t>707403</t>
  </si>
  <si>
    <t>Viden Djurs</t>
  </si>
  <si>
    <t>709401</t>
  </si>
  <si>
    <t>Den jydske Haandværkerskole</t>
  </si>
  <si>
    <t>727401</t>
  </si>
  <si>
    <t>Handelsfagskolen</t>
  </si>
  <si>
    <t>731409</t>
  </si>
  <si>
    <t>Randers Social- og Sundhedsskole</t>
  </si>
  <si>
    <t>743401</t>
  </si>
  <si>
    <t>Teknisk Skole Silkeborg</t>
  </si>
  <si>
    <t>743402</t>
  </si>
  <si>
    <t>Silkeborg Business College</t>
  </si>
  <si>
    <t>751301</t>
  </si>
  <si>
    <t>Risskov Efterskole &amp; Sansestormerne</t>
  </si>
  <si>
    <t>751398</t>
  </si>
  <si>
    <t>Jordbrugets UddannelsesCenter Århus</t>
  </si>
  <si>
    <t>751401</t>
  </si>
  <si>
    <t>AARHUS TECH</t>
  </si>
  <si>
    <t>751402</t>
  </si>
  <si>
    <t>Aarhus Business College</t>
  </si>
  <si>
    <t>751465</t>
  </si>
  <si>
    <t>Aarhus Universitet</t>
  </si>
  <si>
    <t>760401</t>
  </si>
  <si>
    <t>UddannelsesCenter Ringkøbing Skjern</t>
  </si>
  <si>
    <t>779401</t>
  </si>
  <si>
    <t>Skive Tekniske Skole</t>
  </si>
  <si>
    <t>779402</t>
  </si>
  <si>
    <t>Skive Handelsskole</t>
  </si>
  <si>
    <t>787409</t>
  </si>
  <si>
    <t>Social- og Sundhedsskolen Skive-Thisted-Viborg</t>
  </si>
  <si>
    <t>787410</t>
  </si>
  <si>
    <t>EUC Nordvest</t>
  </si>
  <si>
    <t>791411</t>
  </si>
  <si>
    <t>Medieskolerne, Viborg Mediecenter</t>
  </si>
  <si>
    <t>791413</t>
  </si>
  <si>
    <t>Professionshøjskolen VIA University College</t>
  </si>
  <si>
    <t>791418</t>
  </si>
  <si>
    <t>Mercantec</t>
  </si>
  <si>
    <t>813402</t>
  </si>
  <si>
    <t>Frederikshavn Handelsskole</t>
  </si>
  <si>
    <t>821409</t>
  </si>
  <si>
    <t>EUC Nord</t>
  </si>
  <si>
    <t>831401</t>
  </si>
  <si>
    <t>Nordjyllands Landbrugsskole</t>
  </si>
  <si>
    <t>847402</t>
  </si>
  <si>
    <t>851401</t>
  </si>
  <si>
    <t>Tech College Aalborg</t>
  </si>
  <si>
    <t>851402</t>
  </si>
  <si>
    <t>Aalborg Handelsskole</t>
  </si>
  <si>
    <t>851420</t>
  </si>
  <si>
    <t>AMU Nordjylland</t>
  </si>
  <si>
    <t>851452</t>
  </si>
  <si>
    <t>SOSU Nord</t>
  </si>
  <si>
    <t>861403</t>
  </si>
  <si>
    <t>Erhvervsskolerne Aars</t>
  </si>
  <si>
    <t>Endeligt budgetmål</t>
  </si>
  <si>
    <t>Indenfor</t>
  </si>
  <si>
    <t xml:space="preserve">Udenfor </t>
  </si>
  <si>
    <t>I alt</t>
  </si>
  <si>
    <t>Procent af budgetmålet</t>
  </si>
  <si>
    <t>280879</t>
  </si>
  <si>
    <t>SOSU Østjylland</t>
  </si>
  <si>
    <t>DEKRA AMU Sjælland</t>
  </si>
  <si>
    <t>DEKRA AMU Nordjylland</t>
  </si>
  <si>
    <t>Oversigt over institutionernes forbrug af budgetmålet - 3. kvartal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</si>
</sst>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0" fillId="0" borderId="0" xfId="0"/>
    <xf numFmtId="0" fontId="1" fillId="2" borderId="6" xfId="0" applyFont="1" applyFill="1" applyBorder="1"/>
    <xf numFmtId="0" fontId="1" fillId="2" borderId="6" xfId="1" applyFont="1" applyFill="1" applyBorder="1"/>
    <xf numFmtId="0" fontId="0" fillId="0" borderId="0" xfId="0" applyFont="1"/>
    <xf numFmtId="3" fontId="0" fillId="0" borderId="6" xfId="0" applyNumberFormat="1" applyFont="1" applyBorder="1"/>
    <xf numFmtId="0" fontId="1" fillId="0" borderId="1" xfId="1" applyFont="1" applyBorder="1"/>
    <xf numFmtId="0" fontId="1" fillId="0" borderId="2" xfId="1" applyFont="1" applyBorder="1"/>
    <xf numFmtId="0" fontId="1" fillId="0" borderId="3" xfId="1" applyFont="1" applyBorder="1"/>
    <xf numFmtId="0" fontId="0" fillId="0" borderId="0" xfId="0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3" xfId="0" applyNumberFormat="1" applyBorder="1"/>
    <xf numFmtId="3" fontId="0" fillId="0" borderId="4" xfId="0" applyNumberFormat="1" applyFont="1" applyBorder="1"/>
    <xf numFmtId="3" fontId="0" fillId="0" borderId="5" xfId="0" applyNumberFormat="1" applyFont="1" applyBorder="1"/>
    <xf numFmtId="3" fontId="0" fillId="0" borderId="3" xfId="0" applyNumberFormat="1" applyFon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3" xfId="0" applyNumberFormat="1" applyBorder="1"/>
    <xf numFmtId="3" fontId="0" fillId="0" borderId="6" xfId="0" applyNumberFormat="1" applyBorder="1"/>
    <xf numFmtId="164" fontId="0" fillId="0" borderId="6" xfId="0" applyNumberFormat="1" applyFill="1" applyBorder="1"/>
    <xf numFmtId="3" fontId="0" fillId="0" borderId="0" xfId="0" applyNumberFormat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3" fontId="0" fillId="0" borderId="10" xfId="0" applyNumberFormat="1" applyFill="1" applyBorder="1"/>
    <xf numFmtId="3" fontId="0" fillId="0" borderId="10" xfId="0" applyNumberFormat="1" applyBorder="1"/>
    <xf numFmtId="0" fontId="0" fillId="0" borderId="10" xfId="0" applyBorder="1"/>
    <xf numFmtId="0" fontId="3" fillId="0" borderId="11" xfId="1" applyFont="1" applyBorder="1"/>
    <xf numFmtId="0" fontId="3" fillId="0" borderId="10" xfId="1" applyFont="1" applyBorder="1"/>
    <xf numFmtId="0" fontId="3" fillId="0" borderId="12" xfId="1" applyFont="1" applyBorder="1"/>
    <xf numFmtId="0" fontId="1" fillId="0" borderId="2" xfId="0" applyFont="1" applyBorder="1"/>
    <xf numFmtId="0" fontId="0" fillId="0" borderId="10" xfId="1" applyFont="1" applyBorder="1"/>
    <xf numFmtId="3" fontId="4" fillId="0" borderId="11" xfId="0" applyNumberFormat="1" applyFont="1" applyBorder="1"/>
    <xf numFmtId="3" fontId="4" fillId="0" borderId="10" xfId="0" applyNumberFormat="1" applyFont="1" applyBorder="1"/>
    <xf numFmtId="3" fontId="4" fillId="0" borderId="12" xfId="0" applyNumberFormat="1" applyFont="1" applyBorder="1"/>
    <xf numFmtId="3" fontId="0" fillId="0" borderId="11" xfId="0" applyNumberFormat="1" applyBorder="1"/>
    <xf numFmtId="3" fontId="0" fillId="0" borderId="12" xfId="0" applyNumberFormat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abSelected="1" workbookViewId="0">
      <selection activeCell="B2" sqref="B2:H2"/>
    </sheetView>
  </sheetViews>
  <sheetFormatPr defaultRowHeight="15" x14ac:dyDescent="0.25"/>
  <cols>
    <col min="1" max="1" width="9.140625" style="1"/>
    <col min="2" max="2" width="7.85546875" bestFit="1" customWidth="1"/>
    <col min="3" max="3" width="51.42578125" bestFit="1" customWidth="1"/>
    <col min="4" max="4" width="18.5703125" bestFit="1" customWidth="1"/>
    <col min="5" max="5" width="11.140625" bestFit="1" customWidth="1"/>
    <col min="7" max="7" width="12.42578125" bestFit="1" customWidth="1"/>
    <col min="8" max="8" width="22.28515625" bestFit="1" customWidth="1"/>
  </cols>
  <sheetData>
    <row r="1" spans="2:10" s="1" customFormat="1" ht="15.75" thickBot="1" x14ac:dyDescent="0.3"/>
    <row r="2" spans="2:10" s="1" customFormat="1" ht="15.75" thickBot="1" x14ac:dyDescent="0.3">
      <c r="B2" s="22" t="s">
        <v>189</v>
      </c>
      <c r="C2" s="23"/>
      <c r="D2" s="23"/>
      <c r="E2" s="23"/>
      <c r="F2" s="23"/>
      <c r="G2" s="23"/>
      <c r="H2" s="24"/>
    </row>
    <row r="3" spans="2:10" ht="15.75" thickBot="1" x14ac:dyDescent="0.3">
      <c r="B3" s="3" t="s">
        <v>0</v>
      </c>
      <c r="C3" s="3" t="s">
        <v>1</v>
      </c>
      <c r="D3" s="2" t="s">
        <v>180</v>
      </c>
      <c r="E3" s="2" t="s">
        <v>181</v>
      </c>
      <c r="F3" s="2" t="s">
        <v>182</v>
      </c>
      <c r="G3" s="2" t="s">
        <v>183</v>
      </c>
      <c r="H3" s="2" t="s">
        <v>184</v>
      </c>
    </row>
    <row r="4" spans="2:10" x14ac:dyDescent="0.25">
      <c r="B4" s="6" t="s">
        <v>2</v>
      </c>
      <c r="C4" s="28" t="s">
        <v>3</v>
      </c>
      <c r="D4" s="33">
        <v>2711741.6134056994</v>
      </c>
      <c r="E4" s="10">
        <v>1057746.55</v>
      </c>
      <c r="F4" s="36">
        <v>55883</v>
      </c>
      <c r="G4" s="13">
        <f>SUM(E4:F4)</f>
        <v>1113629.55</v>
      </c>
      <c r="H4" s="16">
        <f>G4/D4</f>
        <v>0.41066949170034794</v>
      </c>
      <c r="I4" s="9"/>
      <c r="J4" s="9"/>
    </row>
    <row r="5" spans="2:10" x14ac:dyDescent="0.25">
      <c r="B5" s="7" t="s">
        <v>4</v>
      </c>
      <c r="C5" s="29" t="s">
        <v>5</v>
      </c>
      <c r="D5" s="34">
        <v>1937535.6138717434</v>
      </c>
      <c r="E5" s="11">
        <v>955727.79999999946</v>
      </c>
      <c r="F5" s="26">
        <v>29671</v>
      </c>
      <c r="G5" s="14">
        <f>SUM(E5:F5)</f>
        <v>985398.79999999946</v>
      </c>
      <c r="H5" s="17">
        <f t="shared" ref="H5:H69" si="0">G5/D5</f>
        <v>0.50858358057785291</v>
      </c>
      <c r="I5" s="9"/>
      <c r="J5" s="9"/>
    </row>
    <row r="6" spans="2:10" x14ac:dyDescent="0.25">
      <c r="B6" s="7" t="s">
        <v>6</v>
      </c>
      <c r="C6" s="29" t="s">
        <v>7</v>
      </c>
      <c r="D6" s="34">
        <v>2527004.6448545419</v>
      </c>
      <c r="E6" s="11">
        <v>1180436.8</v>
      </c>
      <c r="F6" s="26">
        <v>5469.4</v>
      </c>
      <c r="G6" s="14">
        <f>SUM(E6:F6)</f>
        <v>1185906.2</v>
      </c>
      <c r="H6" s="17">
        <f t="shared" si="0"/>
        <v>0.46929324107683329</v>
      </c>
      <c r="I6" s="9"/>
      <c r="J6" s="9"/>
    </row>
    <row r="7" spans="2:10" x14ac:dyDescent="0.25">
      <c r="B7" s="7" t="s">
        <v>8</v>
      </c>
      <c r="C7" s="29" t="s">
        <v>9</v>
      </c>
      <c r="D7" s="34">
        <v>18532636.715619735</v>
      </c>
      <c r="E7" s="11">
        <v>10097159.690000005</v>
      </c>
      <c r="F7" s="26">
        <v>102924.7</v>
      </c>
      <c r="G7" s="14">
        <f>SUM(E7:F7)</f>
        <v>10200084.390000004</v>
      </c>
      <c r="H7" s="17">
        <f t="shared" si="0"/>
        <v>0.55038495312451341</v>
      </c>
      <c r="I7" s="9"/>
      <c r="J7" s="9"/>
    </row>
    <row r="8" spans="2:10" x14ac:dyDescent="0.25">
      <c r="B8" s="7" t="s">
        <v>10</v>
      </c>
      <c r="C8" s="29" t="s">
        <v>11</v>
      </c>
      <c r="D8" s="34">
        <v>12353125.065117588</v>
      </c>
      <c r="E8" s="11">
        <v>6598122.1609999994</v>
      </c>
      <c r="F8" s="25"/>
      <c r="G8" s="14">
        <f t="shared" ref="G5:G47" si="1">SUM(E8:F8)</f>
        <v>6598122.1609999994</v>
      </c>
      <c r="H8" s="17">
        <f t="shared" si="0"/>
        <v>0.53412574763219989</v>
      </c>
      <c r="I8" s="9"/>
      <c r="J8" s="9"/>
    </row>
    <row r="9" spans="2:10" x14ac:dyDescent="0.25">
      <c r="B9" s="7" t="s">
        <v>12</v>
      </c>
      <c r="C9" s="29" t="s">
        <v>13</v>
      </c>
      <c r="D9" s="34">
        <v>17456421.984386079</v>
      </c>
      <c r="E9" s="11">
        <v>12924082.350000001</v>
      </c>
      <c r="F9" s="25"/>
      <c r="G9" s="14">
        <f t="shared" si="1"/>
        <v>12924082.350000001</v>
      </c>
      <c r="H9" s="17">
        <f t="shared" si="0"/>
        <v>0.74036262193707081</v>
      </c>
      <c r="I9" s="9"/>
      <c r="J9" s="9"/>
    </row>
    <row r="10" spans="2:10" x14ac:dyDescent="0.25">
      <c r="B10" s="7" t="s">
        <v>14</v>
      </c>
      <c r="C10" s="29" t="s">
        <v>15</v>
      </c>
      <c r="D10" s="34">
        <v>5717697.3053322649</v>
      </c>
      <c r="E10" s="11">
        <v>2142456.7750000004</v>
      </c>
      <c r="F10" s="25"/>
      <c r="G10" s="14">
        <f t="shared" si="1"/>
        <v>2142456.7750000004</v>
      </c>
      <c r="H10" s="17">
        <f t="shared" si="0"/>
        <v>0.37470622535438658</v>
      </c>
      <c r="I10" s="9"/>
      <c r="J10" s="9"/>
    </row>
    <row r="11" spans="2:10" x14ac:dyDescent="0.25">
      <c r="B11" s="7" t="s">
        <v>16</v>
      </c>
      <c r="C11" s="29" t="s">
        <v>17</v>
      </c>
      <c r="D11" s="34">
        <v>2200000</v>
      </c>
      <c r="E11" s="11">
        <v>1736625.7100000002</v>
      </c>
      <c r="F11" s="25"/>
      <c r="G11" s="14">
        <f t="shared" si="1"/>
        <v>1736625.7100000002</v>
      </c>
      <c r="H11" s="17">
        <f t="shared" si="0"/>
        <v>0.78937532272727284</v>
      </c>
      <c r="I11" s="9"/>
      <c r="J11" s="9"/>
    </row>
    <row r="12" spans="2:10" x14ac:dyDescent="0.25">
      <c r="B12" s="7" t="s">
        <v>18</v>
      </c>
      <c r="C12" s="29" t="s">
        <v>19</v>
      </c>
      <c r="D12" s="34">
        <v>568001.88190273382</v>
      </c>
      <c r="E12" s="11">
        <v>4456.8</v>
      </c>
      <c r="F12" s="26">
        <v>81039.576000000001</v>
      </c>
      <c r="G12" s="14">
        <f>SUM(E12:F12)</f>
        <v>85496.376000000004</v>
      </c>
      <c r="H12" s="17">
        <f t="shared" si="0"/>
        <v>0.1505212900238958</v>
      </c>
      <c r="I12" s="9"/>
      <c r="J12" s="9"/>
    </row>
    <row r="13" spans="2:10" x14ac:dyDescent="0.25">
      <c r="B13" s="7" t="s">
        <v>20</v>
      </c>
      <c r="C13" s="29" t="s">
        <v>21</v>
      </c>
      <c r="D13" s="34">
        <v>3934852.4522952088</v>
      </c>
      <c r="E13" s="11">
        <v>1997290.2075</v>
      </c>
      <c r="F13" s="26"/>
      <c r="G13" s="14">
        <f t="shared" si="1"/>
        <v>1997290.2075</v>
      </c>
      <c r="H13" s="17">
        <f t="shared" si="0"/>
        <v>0.50758960639933925</v>
      </c>
      <c r="I13" s="9"/>
      <c r="J13" s="9"/>
    </row>
    <row r="14" spans="2:10" x14ac:dyDescent="0.25">
      <c r="B14" s="7" t="s">
        <v>22</v>
      </c>
      <c r="C14" s="29" t="s">
        <v>23</v>
      </c>
      <c r="D14" s="34">
        <v>1174746</v>
      </c>
      <c r="E14" s="11">
        <v>422618.3</v>
      </c>
      <c r="F14" s="26"/>
      <c r="G14" s="14">
        <f t="shared" si="1"/>
        <v>422618.3</v>
      </c>
      <c r="H14" s="17">
        <f t="shared" si="0"/>
        <v>0.35975291680073818</v>
      </c>
      <c r="I14" s="9"/>
      <c r="J14" s="9"/>
    </row>
    <row r="15" spans="2:10" x14ac:dyDescent="0.25">
      <c r="B15" s="7" t="s">
        <v>24</v>
      </c>
      <c r="C15" s="29" t="s">
        <v>25</v>
      </c>
      <c r="D15" s="34">
        <v>8942322</v>
      </c>
      <c r="E15" s="11">
        <v>4028130.950000003</v>
      </c>
      <c r="F15" s="26"/>
      <c r="G15" s="14">
        <f t="shared" si="1"/>
        <v>4028130.950000003</v>
      </c>
      <c r="H15" s="17">
        <f t="shared" si="0"/>
        <v>0.45045693389256203</v>
      </c>
      <c r="I15" s="9"/>
      <c r="J15" s="9"/>
    </row>
    <row r="16" spans="2:10" x14ac:dyDescent="0.25">
      <c r="B16" s="7" t="s">
        <v>26</v>
      </c>
      <c r="C16" s="29" t="s">
        <v>27</v>
      </c>
      <c r="D16" s="34">
        <v>3454530.583946602</v>
      </c>
      <c r="E16" s="11">
        <v>423002.77</v>
      </c>
      <c r="F16" s="26"/>
      <c r="G16" s="14">
        <f t="shared" si="1"/>
        <v>423002.77</v>
      </c>
      <c r="H16" s="17">
        <f t="shared" si="0"/>
        <v>0.12244869736158009</v>
      </c>
      <c r="I16" s="9"/>
      <c r="J16" s="9"/>
    </row>
    <row r="17" spans="2:10" x14ac:dyDescent="0.25">
      <c r="B17" s="7" t="s">
        <v>28</v>
      </c>
      <c r="C17" s="29" t="s">
        <v>29</v>
      </c>
      <c r="D17" s="34">
        <v>129524.01119534107</v>
      </c>
      <c r="E17" s="11">
        <v>57526.350000000006</v>
      </c>
      <c r="F17" s="26"/>
      <c r="G17" s="14">
        <f t="shared" si="1"/>
        <v>57526.350000000006</v>
      </c>
      <c r="H17" s="17">
        <f t="shared" si="0"/>
        <v>0.4441365694986229</v>
      </c>
      <c r="I17" s="9"/>
      <c r="J17" s="9"/>
    </row>
    <row r="18" spans="2:10" x14ac:dyDescent="0.25">
      <c r="B18" s="7" t="s">
        <v>30</v>
      </c>
      <c r="C18" s="29" t="s">
        <v>31</v>
      </c>
      <c r="D18" s="34">
        <v>1173239.2587905333</v>
      </c>
      <c r="E18" s="11">
        <v>163587.27499999999</v>
      </c>
      <c r="F18" s="26">
        <v>103506</v>
      </c>
      <c r="G18" s="14">
        <f>SUM(E18:F18)</f>
        <v>267093.27500000002</v>
      </c>
      <c r="H18" s="17">
        <f t="shared" si="0"/>
        <v>0.2276545666186969</v>
      </c>
      <c r="I18" s="9"/>
      <c r="J18" s="9"/>
    </row>
    <row r="19" spans="2:10" x14ac:dyDescent="0.25">
      <c r="B19" s="7" t="s">
        <v>32</v>
      </c>
      <c r="C19" s="29" t="s">
        <v>33</v>
      </c>
      <c r="D19" s="34">
        <v>10665997.440177858</v>
      </c>
      <c r="E19" s="11">
        <v>9225304.9210000001</v>
      </c>
      <c r="F19" s="26"/>
      <c r="G19" s="14">
        <f t="shared" si="1"/>
        <v>9225304.9210000001</v>
      </c>
      <c r="H19" s="17">
        <f t="shared" si="0"/>
        <v>0.86492660182432657</v>
      </c>
      <c r="I19" s="9"/>
      <c r="J19" s="9"/>
    </row>
    <row r="20" spans="2:10" x14ac:dyDescent="0.25">
      <c r="B20" s="7" t="s">
        <v>34</v>
      </c>
      <c r="C20" s="29" t="s">
        <v>35</v>
      </c>
      <c r="D20" s="34">
        <v>5000000</v>
      </c>
      <c r="E20" s="11">
        <v>2919517.3749999991</v>
      </c>
      <c r="F20" s="26">
        <v>65478.400000000001</v>
      </c>
      <c r="G20" s="14">
        <f>SUM(E20:F20)</f>
        <v>2984995.774999999</v>
      </c>
      <c r="H20" s="17">
        <f t="shared" si="0"/>
        <v>0.59699915499999978</v>
      </c>
      <c r="I20" s="9"/>
      <c r="J20" s="9"/>
    </row>
    <row r="21" spans="2:10" x14ac:dyDescent="0.25">
      <c r="B21" s="7" t="s">
        <v>36</v>
      </c>
      <c r="C21" s="29" t="s">
        <v>37</v>
      </c>
      <c r="D21" s="34">
        <v>2776906.0433041248</v>
      </c>
      <c r="E21" s="11">
        <v>1257518.7049999989</v>
      </c>
      <c r="F21" s="26">
        <v>63017</v>
      </c>
      <c r="G21" s="14">
        <f>SUM(E21:F21)</f>
        <v>1320535.7049999989</v>
      </c>
      <c r="H21" s="17">
        <f t="shared" si="0"/>
        <v>0.47554209051623098</v>
      </c>
      <c r="I21" s="9"/>
      <c r="J21" s="9"/>
    </row>
    <row r="22" spans="2:10" x14ac:dyDescent="0.25">
      <c r="B22" s="7" t="s">
        <v>38</v>
      </c>
      <c r="C22" s="29" t="s">
        <v>39</v>
      </c>
      <c r="D22" s="34">
        <v>9128566.3030937258</v>
      </c>
      <c r="E22" s="11">
        <v>5017963.625</v>
      </c>
      <c r="F22" s="26">
        <v>3567</v>
      </c>
      <c r="G22" s="14">
        <f>SUM(E22:F22)</f>
        <v>5021530.625</v>
      </c>
      <c r="H22" s="17">
        <f t="shared" si="0"/>
        <v>0.55008973570123199</v>
      </c>
      <c r="I22" s="9"/>
      <c r="J22" s="9"/>
    </row>
    <row r="23" spans="2:10" x14ac:dyDescent="0.25">
      <c r="B23" s="7" t="s">
        <v>40</v>
      </c>
      <c r="C23" s="29" t="s">
        <v>41</v>
      </c>
      <c r="D23" s="34">
        <v>7303925.7096884456</v>
      </c>
      <c r="E23" s="11">
        <v>4862335.5200000014</v>
      </c>
      <c r="F23" s="26">
        <v>57175.749999999993</v>
      </c>
      <c r="G23" s="14">
        <f>SUM(E23:F23)</f>
        <v>4919511.2700000014</v>
      </c>
      <c r="H23" s="17">
        <f t="shared" si="0"/>
        <v>0.67354344301098412</v>
      </c>
      <c r="I23" s="9"/>
      <c r="J23" s="9"/>
    </row>
    <row r="24" spans="2:10" x14ac:dyDescent="0.25">
      <c r="B24" s="7" t="s">
        <v>42</v>
      </c>
      <c r="C24" s="29" t="s">
        <v>43</v>
      </c>
      <c r="D24" s="34">
        <v>5409608.3618542273</v>
      </c>
      <c r="E24" s="11">
        <v>1508576.1500000001</v>
      </c>
      <c r="F24" s="26"/>
      <c r="G24" s="14">
        <f t="shared" si="1"/>
        <v>1508576.1500000001</v>
      </c>
      <c r="H24" s="17">
        <f t="shared" si="0"/>
        <v>0.27886975342571974</v>
      </c>
      <c r="I24" s="9"/>
      <c r="J24" s="9"/>
    </row>
    <row r="25" spans="2:10" x14ac:dyDescent="0.25">
      <c r="B25" s="7" t="s">
        <v>44</v>
      </c>
      <c r="C25" s="29" t="s">
        <v>45</v>
      </c>
      <c r="D25" s="34">
        <v>8126938.3304418512</v>
      </c>
      <c r="E25" s="11">
        <v>2392760.2249999987</v>
      </c>
      <c r="F25" s="26"/>
      <c r="G25" s="14">
        <f t="shared" si="1"/>
        <v>2392760.2249999987</v>
      </c>
      <c r="H25" s="17">
        <f t="shared" si="0"/>
        <v>0.29442332742174349</v>
      </c>
      <c r="I25" s="9"/>
      <c r="J25" s="21"/>
    </row>
    <row r="26" spans="2:10" x14ac:dyDescent="0.25">
      <c r="B26" s="7" t="s">
        <v>46</v>
      </c>
      <c r="C26" s="29" t="s">
        <v>47</v>
      </c>
      <c r="D26" s="34">
        <v>8512587.3102709819</v>
      </c>
      <c r="E26" s="11">
        <v>4490783.6250000019</v>
      </c>
      <c r="F26" s="26">
        <v>16079.8</v>
      </c>
      <c r="G26" s="14">
        <f>SUM(E26:F26)</f>
        <v>4506863.4250000017</v>
      </c>
      <c r="H26" s="17">
        <f t="shared" si="0"/>
        <v>0.52943520703302305</v>
      </c>
      <c r="I26" s="9"/>
      <c r="J26" s="21"/>
    </row>
    <row r="27" spans="2:10" x14ac:dyDescent="0.25">
      <c r="B27" s="7" t="s">
        <v>48</v>
      </c>
      <c r="C27" s="29" t="s">
        <v>49</v>
      </c>
      <c r="D27" s="34">
        <v>13405610.090071209</v>
      </c>
      <c r="E27" s="11">
        <v>7370090.8949999996</v>
      </c>
      <c r="F27" s="26">
        <v>103443</v>
      </c>
      <c r="G27" s="14">
        <f>SUM(E27:F27)</f>
        <v>7473533.8949999996</v>
      </c>
      <c r="H27" s="17">
        <f t="shared" si="0"/>
        <v>0.5574930081350965</v>
      </c>
      <c r="I27" s="9"/>
      <c r="J27" s="21"/>
    </row>
    <row r="28" spans="2:10" s="1" customFormat="1" x14ac:dyDescent="0.25">
      <c r="B28" s="31" t="s">
        <v>185</v>
      </c>
      <c r="C28" s="27" t="s">
        <v>186</v>
      </c>
      <c r="D28" s="34">
        <v>9699850</v>
      </c>
      <c r="E28" s="11">
        <f>3108635+964616</f>
        <v>4073251</v>
      </c>
      <c r="F28" s="26">
        <v>9951</v>
      </c>
      <c r="G28" s="14">
        <f t="shared" si="1"/>
        <v>4083202</v>
      </c>
      <c r="H28" s="17">
        <f t="shared" si="0"/>
        <v>0.42095516940983624</v>
      </c>
      <c r="I28" s="9"/>
      <c r="J28" s="9"/>
    </row>
    <row r="29" spans="2:10" x14ac:dyDescent="0.25">
      <c r="B29" s="7" t="s">
        <v>50</v>
      </c>
      <c r="C29" s="32" t="s">
        <v>51</v>
      </c>
      <c r="D29" s="34">
        <v>7010381.7103764806</v>
      </c>
      <c r="E29" s="11">
        <v>4846728.5649999976</v>
      </c>
      <c r="F29" s="26">
        <v>10823.65</v>
      </c>
      <c r="G29" s="14">
        <f>SUM(E29:F29)</f>
        <v>4857552.214999998</v>
      </c>
      <c r="H29" s="17">
        <f t="shared" si="0"/>
        <v>0.6929083772728164</v>
      </c>
      <c r="I29" s="9"/>
      <c r="J29" s="9"/>
    </row>
    <row r="30" spans="2:10" x14ac:dyDescent="0.25">
      <c r="B30" s="7" t="s">
        <v>52</v>
      </c>
      <c r="C30" s="29" t="s">
        <v>53</v>
      </c>
      <c r="D30" s="34">
        <v>10091847.355462909</v>
      </c>
      <c r="E30" s="11">
        <v>5462449.910000002</v>
      </c>
      <c r="F30" s="26">
        <v>76096</v>
      </c>
      <c r="G30" s="14">
        <f>SUM(E30:F30)</f>
        <v>5538545.910000002</v>
      </c>
      <c r="H30" s="17">
        <f t="shared" si="0"/>
        <v>0.54881388064216829</v>
      </c>
      <c r="I30" s="9"/>
      <c r="J30" s="9"/>
    </row>
    <row r="31" spans="2:10" x14ac:dyDescent="0.25">
      <c r="B31" s="7" t="s">
        <v>54</v>
      </c>
      <c r="C31" s="29" t="s">
        <v>55</v>
      </c>
      <c r="D31" s="34">
        <v>1767354.9077701536</v>
      </c>
      <c r="E31" s="11">
        <v>1034423.5000000003</v>
      </c>
      <c r="F31" s="26">
        <v>31074.35</v>
      </c>
      <c r="G31" s="14">
        <f>SUM(E31:F31)</f>
        <v>1065497.8500000003</v>
      </c>
      <c r="H31" s="17">
        <f t="shared" si="0"/>
        <v>0.60287712746067723</v>
      </c>
      <c r="I31" s="9"/>
      <c r="J31" s="9"/>
    </row>
    <row r="32" spans="2:10" x14ac:dyDescent="0.25">
      <c r="B32" s="7" t="s">
        <v>56</v>
      </c>
      <c r="C32" s="29" t="s">
        <v>187</v>
      </c>
      <c r="D32" s="34">
        <v>3282040.9847201486</v>
      </c>
      <c r="E32" s="11">
        <v>2800882.3030000003</v>
      </c>
      <c r="F32" s="26"/>
      <c r="G32" s="14">
        <f t="shared" si="1"/>
        <v>2800882.3030000003</v>
      </c>
      <c r="H32" s="17">
        <f t="shared" si="0"/>
        <v>0.85339650419960389</v>
      </c>
      <c r="I32" s="9"/>
      <c r="J32" s="9"/>
    </row>
    <row r="33" spans="2:10" x14ac:dyDescent="0.25">
      <c r="B33" s="7" t="s">
        <v>57</v>
      </c>
      <c r="C33" s="29" t="s">
        <v>58</v>
      </c>
      <c r="D33" s="34">
        <v>8139671.0691707116</v>
      </c>
      <c r="E33" s="11">
        <v>4202155.78</v>
      </c>
      <c r="F33" s="26">
        <v>951.2</v>
      </c>
      <c r="G33" s="14">
        <f>SUM(E33:F33)</f>
        <v>4203106.9800000004</v>
      </c>
      <c r="H33" s="17">
        <f t="shared" si="0"/>
        <v>0.51637307506434937</v>
      </c>
      <c r="I33" s="9"/>
      <c r="J33" s="9"/>
    </row>
    <row r="34" spans="2:10" x14ac:dyDescent="0.25">
      <c r="B34" s="7" t="s">
        <v>59</v>
      </c>
      <c r="C34" s="29" t="s">
        <v>60</v>
      </c>
      <c r="D34" s="34">
        <v>4530973.9238156648</v>
      </c>
      <c r="E34" s="11">
        <v>2870015.9150000005</v>
      </c>
      <c r="F34" s="26">
        <v>93757.881599999993</v>
      </c>
      <c r="G34" s="14">
        <f>SUM(E34:F34)</f>
        <v>2963773.7966000005</v>
      </c>
      <c r="H34" s="17">
        <f t="shared" si="0"/>
        <v>0.6541140704919618</v>
      </c>
      <c r="I34" s="9"/>
      <c r="J34" s="9"/>
    </row>
    <row r="35" spans="2:10" x14ac:dyDescent="0.25">
      <c r="B35" s="7" t="s">
        <v>61</v>
      </c>
      <c r="C35" s="29" t="s">
        <v>62</v>
      </c>
      <c r="D35" s="34">
        <v>200139.54379669431</v>
      </c>
      <c r="E35" s="11">
        <v>464.25</v>
      </c>
      <c r="F35" s="26"/>
      <c r="G35" s="14">
        <f t="shared" si="1"/>
        <v>464.25</v>
      </c>
      <c r="H35" s="17">
        <f t="shared" si="0"/>
        <v>2.3196315490335798E-3</v>
      </c>
      <c r="I35" s="9"/>
      <c r="J35" s="9"/>
    </row>
    <row r="36" spans="2:10" x14ac:dyDescent="0.25">
      <c r="B36" s="7" t="s">
        <v>63</v>
      </c>
      <c r="C36" s="29" t="s">
        <v>64</v>
      </c>
      <c r="D36" s="34">
        <v>919544.56769201066</v>
      </c>
      <c r="E36" s="11">
        <v>532687.39999999991</v>
      </c>
      <c r="F36" s="26">
        <v>3495.6600000000003</v>
      </c>
      <c r="G36" s="14">
        <f>SUM(E36:F36)</f>
        <v>536183.05999999994</v>
      </c>
      <c r="H36" s="17">
        <f t="shared" si="0"/>
        <v>0.58309632707175907</v>
      </c>
      <c r="I36" s="9"/>
      <c r="J36" s="9"/>
    </row>
    <row r="37" spans="2:10" x14ac:dyDescent="0.25">
      <c r="B37" s="7" t="s">
        <v>65</v>
      </c>
      <c r="C37" s="29" t="s">
        <v>66</v>
      </c>
      <c r="D37" s="34">
        <v>2500000</v>
      </c>
      <c r="E37" s="11">
        <v>835612.25</v>
      </c>
      <c r="F37" s="26"/>
      <c r="G37" s="14">
        <f t="shared" si="1"/>
        <v>835612.25</v>
      </c>
      <c r="H37" s="17">
        <f t="shared" si="0"/>
        <v>0.33424490000000001</v>
      </c>
      <c r="I37" s="9"/>
      <c r="J37" s="9"/>
    </row>
    <row r="38" spans="2:10" x14ac:dyDescent="0.25">
      <c r="B38" s="7" t="s">
        <v>67</v>
      </c>
      <c r="C38" s="29" t="s">
        <v>68</v>
      </c>
      <c r="D38" s="34">
        <v>2700000</v>
      </c>
      <c r="E38" s="11">
        <v>519428.10000000015</v>
      </c>
      <c r="F38" s="26"/>
      <c r="G38" s="14">
        <f t="shared" si="1"/>
        <v>519428.10000000015</v>
      </c>
      <c r="H38" s="17">
        <f t="shared" si="0"/>
        <v>0.19238077777777784</v>
      </c>
      <c r="I38" s="9"/>
      <c r="J38" s="9"/>
    </row>
    <row r="39" spans="2:10" x14ac:dyDescent="0.25">
      <c r="B39" s="7" t="s">
        <v>69</v>
      </c>
      <c r="C39" s="29" t="s">
        <v>70</v>
      </c>
      <c r="D39" s="34">
        <v>2023270.4355306176</v>
      </c>
      <c r="E39" s="11">
        <v>1111746.0999999996</v>
      </c>
      <c r="F39" s="26">
        <v>9036.4</v>
      </c>
      <c r="G39" s="14">
        <f>SUM(E39:F39)</f>
        <v>1120782.4999999995</v>
      </c>
      <c r="H39" s="17">
        <f t="shared" si="0"/>
        <v>0.55394596803173568</v>
      </c>
      <c r="I39" s="9"/>
      <c r="J39" s="9"/>
    </row>
    <row r="40" spans="2:10" x14ac:dyDescent="0.25">
      <c r="B40" s="7" t="s">
        <v>71</v>
      </c>
      <c r="C40" s="29" t="s">
        <v>72</v>
      </c>
      <c r="D40" s="34">
        <v>17791843.911718801</v>
      </c>
      <c r="E40" s="11">
        <v>10778867.415000003</v>
      </c>
      <c r="F40" s="26"/>
      <c r="G40" s="14">
        <f t="shared" si="1"/>
        <v>10778867.415000003</v>
      </c>
      <c r="H40" s="17">
        <f t="shared" si="0"/>
        <v>0.60583194572094801</v>
      </c>
      <c r="I40" s="9"/>
      <c r="J40" s="9"/>
    </row>
    <row r="41" spans="2:10" x14ac:dyDescent="0.25">
      <c r="B41" s="7" t="s">
        <v>73</v>
      </c>
      <c r="C41" s="29" t="s">
        <v>74</v>
      </c>
      <c r="D41" s="34">
        <v>11682132.50466272</v>
      </c>
      <c r="E41" s="11">
        <v>7877805.8719999995</v>
      </c>
      <c r="F41" s="26"/>
      <c r="G41" s="14">
        <f t="shared" si="1"/>
        <v>7877805.8719999995</v>
      </c>
      <c r="H41" s="17">
        <f t="shared" si="0"/>
        <v>0.67434656034381646</v>
      </c>
      <c r="I41" s="9"/>
      <c r="J41" s="9"/>
    </row>
    <row r="42" spans="2:10" x14ac:dyDescent="0.25">
      <c r="B42" s="7" t="s">
        <v>75</v>
      </c>
      <c r="C42" s="29" t="s">
        <v>76</v>
      </c>
      <c r="D42" s="34">
        <v>12172119.022938326</v>
      </c>
      <c r="E42" s="11">
        <v>2598625.2599999998</v>
      </c>
      <c r="F42" s="26"/>
      <c r="G42" s="14">
        <f t="shared" si="1"/>
        <v>2598625.2599999998</v>
      </c>
      <c r="H42" s="17">
        <f t="shared" si="0"/>
        <v>0.21348996465635092</v>
      </c>
      <c r="I42" s="9"/>
    </row>
    <row r="43" spans="2:10" x14ac:dyDescent="0.25">
      <c r="B43" s="7" t="s">
        <v>77</v>
      </c>
      <c r="C43" s="29" t="s">
        <v>78</v>
      </c>
      <c r="D43" s="34">
        <v>7912255</v>
      </c>
      <c r="E43" s="11">
        <v>3556950.2049999996</v>
      </c>
      <c r="F43" s="26">
        <v>43124.800000000003</v>
      </c>
      <c r="G43" s="14">
        <f>SUM(E43:F43)</f>
        <v>3600075.0049999994</v>
      </c>
      <c r="H43" s="17">
        <f t="shared" si="0"/>
        <v>0.45499987108605566</v>
      </c>
      <c r="I43" s="9"/>
    </row>
    <row r="44" spans="2:10" x14ac:dyDescent="0.25">
      <c r="B44" s="7" t="s">
        <v>79</v>
      </c>
      <c r="C44" s="29" t="s">
        <v>80</v>
      </c>
      <c r="D44" s="34">
        <v>1237626.9162954537</v>
      </c>
      <c r="E44" s="11">
        <v>419237.20000000019</v>
      </c>
      <c r="F44" s="26">
        <v>349.15</v>
      </c>
      <c r="G44" s="14">
        <f>SUM(E44:F44)</f>
        <v>419586.35000000021</v>
      </c>
      <c r="H44" s="17">
        <f t="shared" si="0"/>
        <v>0.33902490684020808</v>
      </c>
      <c r="I44" s="9"/>
    </row>
    <row r="45" spans="2:10" x14ac:dyDescent="0.25">
      <c r="B45" s="7" t="s">
        <v>81</v>
      </c>
      <c r="C45" s="29" t="s">
        <v>82</v>
      </c>
      <c r="D45" s="34">
        <v>450467.55985662143</v>
      </c>
      <c r="E45" s="11">
        <v>244675.55500000017</v>
      </c>
      <c r="F45" s="26"/>
      <c r="G45" s="14">
        <f t="shared" si="1"/>
        <v>244675.55500000017</v>
      </c>
      <c r="H45" s="17">
        <f t="shared" si="0"/>
        <v>0.54315910135210965</v>
      </c>
      <c r="I45" s="9"/>
    </row>
    <row r="46" spans="2:10" x14ac:dyDescent="0.25">
      <c r="B46" s="7" t="s">
        <v>83</v>
      </c>
      <c r="C46" s="29" t="s">
        <v>84</v>
      </c>
      <c r="D46" s="34">
        <v>11145433.050589107</v>
      </c>
      <c r="E46" s="11">
        <v>6199328.3600000003</v>
      </c>
      <c r="F46" s="26">
        <v>251116.79999999999</v>
      </c>
      <c r="G46" s="14">
        <f>SUM(E46:F46)</f>
        <v>6450445.1600000001</v>
      </c>
      <c r="H46" s="17">
        <f t="shared" si="0"/>
        <v>0.57875231323192533</v>
      </c>
      <c r="I46" s="9"/>
    </row>
    <row r="47" spans="2:10" x14ac:dyDescent="0.25">
      <c r="B47" s="7" t="s">
        <v>85</v>
      </c>
      <c r="C47" s="29" t="s">
        <v>86</v>
      </c>
      <c r="D47" s="34">
        <v>1392650.0825895462</v>
      </c>
      <c r="E47" s="11">
        <v>1090259.8350000002</v>
      </c>
      <c r="F47" s="26">
        <v>60639</v>
      </c>
      <c r="G47" s="14">
        <f>SUM(E47:F47)</f>
        <v>1150898.8350000002</v>
      </c>
      <c r="H47" s="17">
        <f t="shared" si="0"/>
        <v>0.82640919595536544</v>
      </c>
      <c r="I47" s="9"/>
    </row>
    <row r="48" spans="2:10" x14ac:dyDescent="0.25">
      <c r="B48" s="7" t="s">
        <v>87</v>
      </c>
      <c r="C48" s="29" t="s">
        <v>88</v>
      </c>
      <c r="D48" s="34">
        <v>4447.2585886371726</v>
      </c>
      <c r="E48" s="11">
        <v>0</v>
      </c>
      <c r="F48" s="26"/>
      <c r="G48" s="14">
        <f t="shared" ref="G48" si="2">SUM(E48:F48)</f>
        <v>0</v>
      </c>
      <c r="H48" s="17">
        <f t="shared" si="0"/>
        <v>0</v>
      </c>
      <c r="I48" s="9"/>
    </row>
    <row r="49" spans="2:9" x14ac:dyDescent="0.25">
      <c r="B49" s="7" t="s">
        <v>89</v>
      </c>
      <c r="C49" s="29" t="s">
        <v>90</v>
      </c>
      <c r="D49" s="34">
        <v>4011003.0268332516</v>
      </c>
      <c r="E49" s="11">
        <v>707371.6050000001</v>
      </c>
      <c r="F49" s="26"/>
      <c r="G49" s="14">
        <f t="shared" ref="G49:G72" si="3">SUM(E49:F49)</f>
        <v>707371.6050000001</v>
      </c>
      <c r="H49" s="17">
        <f t="shared" si="0"/>
        <v>0.17635778389289344</v>
      </c>
      <c r="I49" s="9"/>
    </row>
    <row r="50" spans="2:9" x14ac:dyDescent="0.25">
      <c r="B50" s="7" t="s">
        <v>91</v>
      </c>
      <c r="C50" s="29" t="s">
        <v>92</v>
      </c>
      <c r="D50" s="34">
        <v>326123.27922780981</v>
      </c>
      <c r="E50" s="11">
        <v>188005.6</v>
      </c>
      <c r="F50" s="26"/>
      <c r="G50" s="14">
        <f t="shared" si="3"/>
        <v>188005.6</v>
      </c>
      <c r="H50" s="17">
        <f t="shared" si="0"/>
        <v>0.57648629207076862</v>
      </c>
      <c r="I50" s="9"/>
    </row>
    <row r="51" spans="2:9" x14ac:dyDescent="0.25">
      <c r="B51" s="7" t="s">
        <v>93</v>
      </c>
      <c r="C51" s="29" t="s">
        <v>94</v>
      </c>
      <c r="D51" s="34">
        <v>12368368.758119956</v>
      </c>
      <c r="E51" s="11">
        <v>8079189.7099999925</v>
      </c>
      <c r="F51" s="27"/>
      <c r="G51" s="14">
        <f t="shared" si="3"/>
        <v>8079189.7099999925</v>
      </c>
      <c r="H51" s="17">
        <f t="shared" si="0"/>
        <v>0.65321384476800348</v>
      </c>
      <c r="I51" s="9"/>
    </row>
    <row r="52" spans="2:9" x14ac:dyDescent="0.25">
      <c r="B52" s="7" t="s">
        <v>95</v>
      </c>
      <c r="C52" s="29" t="s">
        <v>96</v>
      </c>
      <c r="D52" s="34">
        <v>3650000</v>
      </c>
      <c r="E52" s="11">
        <v>1404219.67</v>
      </c>
      <c r="F52" s="26">
        <v>3174.2000000000003</v>
      </c>
      <c r="G52" s="14">
        <f>SUM(E52:F52)</f>
        <v>1407393.8699999999</v>
      </c>
      <c r="H52" s="17">
        <f t="shared" si="0"/>
        <v>0.38558736164383556</v>
      </c>
      <c r="I52" s="9"/>
    </row>
    <row r="53" spans="2:9" x14ac:dyDescent="0.25">
      <c r="B53" s="7" t="s">
        <v>97</v>
      </c>
      <c r="C53" s="29" t="s">
        <v>98</v>
      </c>
      <c r="D53" s="34">
        <v>6006200.8994277464</v>
      </c>
      <c r="E53" s="11">
        <v>2310896.5949999997</v>
      </c>
      <c r="F53" s="26"/>
      <c r="G53" s="14">
        <f t="shared" si="3"/>
        <v>2310896.5949999997</v>
      </c>
      <c r="H53" s="17">
        <f t="shared" si="0"/>
        <v>0.38475179796602799</v>
      </c>
      <c r="I53" s="9"/>
    </row>
    <row r="54" spans="2:9" x14ac:dyDescent="0.25">
      <c r="B54" s="7" t="s">
        <v>99</v>
      </c>
      <c r="C54" s="29" t="s">
        <v>100</v>
      </c>
      <c r="D54" s="34">
        <v>10460002.023065949</v>
      </c>
      <c r="E54" s="11">
        <v>8549045.1914999988</v>
      </c>
      <c r="F54" s="26"/>
      <c r="G54" s="14">
        <f t="shared" si="3"/>
        <v>8549045.1914999988</v>
      </c>
      <c r="H54" s="17">
        <f t="shared" si="0"/>
        <v>0.81730817763208941</v>
      </c>
      <c r="I54" s="9"/>
    </row>
    <row r="55" spans="2:9" x14ac:dyDescent="0.25">
      <c r="B55" s="7" t="s">
        <v>101</v>
      </c>
      <c r="C55" s="29" t="s">
        <v>102</v>
      </c>
      <c r="D55" s="34">
        <v>4079039.8015917949</v>
      </c>
      <c r="E55" s="11">
        <v>3533775.05</v>
      </c>
      <c r="F55" s="26">
        <v>234977.26759999996</v>
      </c>
      <c r="G55" s="14">
        <f>SUM(E55:F55)</f>
        <v>3768752.3175999997</v>
      </c>
      <c r="H55" s="17">
        <f t="shared" si="0"/>
        <v>0.92393124385040093</v>
      </c>
      <c r="I55" s="9"/>
    </row>
    <row r="56" spans="2:9" x14ac:dyDescent="0.25">
      <c r="B56" s="7" t="s">
        <v>103</v>
      </c>
      <c r="C56" s="29" t="s">
        <v>104</v>
      </c>
      <c r="D56" s="34">
        <v>3506994.6591860242</v>
      </c>
      <c r="E56" s="11">
        <v>907673.75000000012</v>
      </c>
      <c r="F56" s="26"/>
      <c r="G56" s="14">
        <f t="shared" si="3"/>
        <v>907673.75000000012</v>
      </c>
      <c r="H56" s="17">
        <f t="shared" si="0"/>
        <v>0.25881811585383818</v>
      </c>
      <c r="I56" s="9"/>
    </row>
    <row r="57" spans="2:9" x14ac:dyDescent="0.25">
      <c r="B57" s="7" t="s">
        <v>105</v>
      </c>
      <c r="C57" s="29" t="s">
        <v>106</v>
      </c>
      <c r="D57" s="34">
        <v>119495.28958860514</v>
      </c>
      <c r="E57" s="11">
        <v>1149.075</v>
      </c>
      <c r="F57" s="26"/>
      <c r="G57" s="14">
        <f t="shared" si="3"/>
        <v>1149.075</v>
      </c>
      <c r="H57" s="17">
        <f t="shared" si="0"/>
        <v>9.6160694196064257E-3</v>
      </c>
      <c r="I57" s="9"/>
    </row>
    <row r="58" spans="2:9" x14ac:dyDescent="0.25">
      <c r="B58" s="7" t="s">
        <v>107</v>
      </c>
      <c r="C58" s="29" t="s">
        <v>108</v>
      </c>
      <c r="D58" s="34">
        <v>10502884.262059925</v>
      </c>
      <c r="E58" s="11">
        <v>5720593.0500000026</v>
      </c>
      <c r="F58" s="26">
        <v>17359.400000000001</v>
      </c>
      <c r="G58" s="14">
        <f>SUM(E58:F58)</f>
        <v>5737952.450000003</v>
      </c>
      <c r="H58" s="17">
        <f t="shared" si="0"/>
        <v>0.54632159193903385</v>
      </c>
      <c r="I58" s="9"/>
    </row>
    <row r="59" spans="2:9" x14ac:dyDescent="0.25">
      <c r="B59" s="7" t="s">
        <v>109</v>
      </c>
      <c r="C59" s="29" t="s">
        <v>110</v>
      </c>
      <c r="D59" s="34">
        <v>544528.87789066089</v>
      </c>
      <c r="E59" s="11">
        <v>334607.22499999998</v>
      </c>
      <c r="F59" s="26">
        <v>31024.862499999999</v>
      </c>
      <c r="G59" s="14">
        <f>SUM(E59:F59)</f>
        <v>365632.08749999997</v>
      </c>
      <c r="H59" s="17">
        <f t="shared" si="0"/>
        <v>0.67146500827715028</v>
      </c>
      <c r="I59" s="9"/>
    </row>
    <row r="60" spans="2:9" x14ac:dyDescent="0.25">
      <c r="B60" s="7" t="s">
        <v>111</v>
      </c>
      <c r="C60" s="29" t="s">
        <v>112</v>
      </c>
      <c r="D60" s="34">
        <v>2274815.9472118681</v>
      </c>
      <c r="E60" s="11">
        <v>1066226.3749999991</v>
      </c>
      <c r="F60" s="26">
        <v>2378</v>
      </c>
      <c r="G60" s="14">
        <f>SUM(E60:F60)</f>
        <v>1068604.3749999991</v>
      </c>
      <c r="H60" s="17">
        <f t="shared" si="0"/>
        <v>0.46975421299896186</v>
      </c>
      <c r="I60" s="9"/>
    </row>
    <row r="61" spans="2:9" x14ac:dyDescent="0.25">
      <c r="B61" s="7" t="s">
        <v>113</v>
      </c>
      <c r="C61" s="29" t="s">
        <v>114</v>
      </c>
      <c r="D61" s="34">
        <v>15642476</v>
      </c>
      <c r="E61" s="11">
        <v>9087116.8699999992</v>
      </c>
      <c r="F61" s="26"/>
      <c r="G61" s="14">
        <f t="shared" si="3"/>
        <v>9087116.8699999992</v>
      </c>
      <c r="H61" s="17">
        <f t="shared" si="0"/>
        <v>0.58092573515855161</v>
      </c>
      <c r="I61" s="9"/>
    </row>
    <row r="62" spans="2:9" x14ac:dyDescent="0.25">
      <c r="B62" s="7" t="s">
        <v>115</v>
      </c>
      <c r="C62" s="29" t="s">
        <v>116</v>
      </c>
      <c r="D62" s="34">
        <v>2570224</v>
      </c>
      <c r="E62" s="11">
        <v>676251.69999999972</v>
      </c>
      <c r="F62" s="26">
        <v>43514.447499999995</v>
      </c>
      <c r="G62" s="14">
        <f>SUM(E62:F62)</f>
        <v>719766.14749999973</v>
      </c>
      <c r="H62" s="17">
        <f t="shared" si="0"/>
        <v>0.28004024065606725</v>
      </c>
      <c r="I62" s="9"/>
    </row>
    <row r="63" spans="2:9" x14ac:dyDescent="0.25">
      <c r="B63" s="7" t="s">
        <v>117</v>
      </c>
      <c r="C63" s="29" t="s">
        <v>118</v>
      </c>
      <c r="D63" s="34">
        <v>4179898.4046303928</v>
      </c>
      <c r="E63" s="11">
        <v>1902899.7700000005</v>
      </c>
      <c r="F63" s="26">
        <v>24022</v>
      </c>
      <c r="G63" s="14">
        <f>SUM(E63:F63)</f>
        <v>1926921.7700000005</v>
      </c>
      <c r="H63" s="17">
        <f t="shared" si="0"/>
        <v>0.46099727396852563</v>
      </c>
      <c r="I63" s="9"/>
    </row>
    <row r="64" spans="2:9" x14ac:dyDescent="0.25">
      <c r="B64" s="7" t="s">
        <v>119</v>
      </c>
      <c r="C64" s="29" t="s">
        <v>120</v>
      </c>
      <c r="D64" s="34">
        <v>2491867.520867689</v>
      </c>
      <c r="E64" s="11">
        <v>1093277.1000000003</v>
      </c>
      <c r="F64" s="26">
        <v>45121.049999999996</v>
      </c>
      <c r="G64" s="14">
        <f>SUM(E64:F64)</f>
        <v>1138398.1500000004</v>
      </c>
      <c r="H64" s="17">
        <f t="shared" si="0"/>
        <v>0.4568453741889138</v>
      </c>
      <c r="I64" s="9"/>
    </row>
    <row r="65" spans="2:9" x14ac:dyDescent="0.25">
      <c r="B65" s="7" t="s">
        <v>121</v>
      </c>
      <c r="C65" s="29" t="s">
        <v>122</v>
      </c>
      <c r="D65" s="34">
        <v>20895411.906194102</v>
      </c>
      <c r="E65" s="11">
        <v>13203108.731000001</v>
      </c>
      <c r="F65" s="26"/>
      <c r="G65" s="14">
        <f t="shared" si="3"/>
        <v>13203108.731000001</v>
      </c>
      <c r="H65" s="17">
        <f t="shared" si="0"/>
        <v>0.63186640159441676</v>
      </c>
      <c r="I65" s="9"/>
    </row>
    <row r="66" spans="2:9" x14ac:dyDescent="0.25">
      <c r="B66" s="7" t="s">
        <v>123</v>
      </c>
      <c r="C66" s="29" t="s">
        <v>124</v>
      </c>
      <c r="D66" s="34">
        <v>2660353.195745721</v>
      </c>
      <c r="E66" s="11">
        <v>1638299.2</v>
      </c>
      <c r="F66" s="26"/>
      <c r="G66" s="14">
        <f t="shared" si="3"/>
        <v>1638299.2</v>
      </c>
      <c r="H66" s="17">
        <f t="shared" si="0"/>
        <v>0.61582018606396727</v>
      </c>
      <c r="I66" s="9"/>
    </row>
    <row r="67" spans="2:9" x14ac:dyDescent="0.25">
      <c r="B67" s="7" t="s">
        <v>125</v>
      </c>
      <c r="C67" s="29" t="s">
        <v>126</v>
      </c>
      <c r="D67" s="34">
        <v>2169988.2312661028</v>
      </c>
      <c r="E67" s="11">
        <v>1256033.5799999998</v>
      </c>
      <c r="F67" s="26"/>
      <c r="G67" s="14">
        <f t="shared" si="3"/>
        <v>1256033.5799999998</v>
      </c>
      <c r="H67" s="17">
        <f t="shared" si="0"/>
        <v>0.57882045713545349</v>
      </c>
      <c r="I67" s="9"/>
    </row>
    <row r="68" spans="2:9" x14ac:dyDescent="0.25">
      <c r="B68" s="7" t="s">
        <v>127</v>
      </c>
      <c r="C68" s="29" t="s">
        <v>128</v>
      </c>
      <c r="D68" s="34">
        <v>4626873.0328160087</v>
      </c>
      <c r="E68" s="11">
        <v>2717730.3650000002</v>
      </c>
      <c r="F68" s="26"/>
      <c r="G68" s="14">
        <f t="shared" si="3"/>
        <v>2717730.3650000002</v>
      </c>
      <c r="H68" s="17">
        <f t="shared" si="0"/>
        <v>0.58737949922648613</v>
      </c>
      <c r="I68" s="9"/>
    </row>
    <row r="69" spans="2:9" x14ac:dyDescent="0.25">
      <c r="B69" s="7" t="s">
        <v>129</v>
      </c>
      <c r="C69" s="29" t="s">
        <v>130</v>
      </c>
      <c r="D69" s="34">
        <v>500000</v>
      </c>
      <c r="E69" s="11">
        <v>259266.40000000002</v>
      </c>
      <c r="F69" s="26">
        <v>7134</v>
      </c>
      <c r="G69" s="14">
        <f>SUM(E69:F69)</f>
        <v>266400.40000000002</v>
      </c>
      <c r="H69" s="17">
        <f t="shared" si="0"/>
        <v>0.53280080000000007</v>
      </c>
      <c r="I69" s="9"/>
    </row>
    <row r="70" spans="2:9" x14ac:dyDescent="0.25">
      <c r="B70" s="7" t="s">
        <v>131</v>
      </c>
      <c r="C70" s="29" t="s">
        <v>132</v>
      </c>
      <c r="D70" s="34">
        <v>5993944.4755964233</v>
      </c>
      <c r="E70" s="11">
        <v>1641416.5449999995</v>
      </c>
      <c r="F70" s="26"/>
      <c r="G70" s="14">
        <f t="shared" si="3"/>
        <v>1641416.5449999995</v>
      </c>
      <c r="H70" s="17">
        <f t="shared" ref="H70:H94" si="4">G70/D70</f>
        <v>0.27384580415831622</v>
      </c>
      <c r="I70" s="9"/>
    </row>
    <row r="71" spans="2:9" x14ac:dyDescent="0.25">
      <c r="B71" s="7" t="s">
        <v>133</v>
      </c>
      <c r="C71" s="29" t="s">
        <v>134</v>
      </c>
      <c r="D71" s="34">
        <v>2378981.9021980232</v>
      </c>
      <c r="E71" s="11">
        <v>1007374.8000000002</v>
      </c>
      <c r="F71" s="26"/>
      <c r="G71" s="14">
        <f t="shared" si="3"/>
        <v>1007374.8000000002</v>
      </c>
      <c r="H71" s="17">
        <f t="shared" si="4"/>
        <v>0.42344786190649536</v>
      </c>
      <c r="I71" s="9"/>
    </row>
    <row r="72" spans="2:9" x14ac:dyDescent="0.25">
      <c r="B72" s="7" t="s">
        <v>135</v>
      </c>
      <c r="C72" s="29" t="s">
        <v>136</v>
      </c>
      <c r="D72" s="34">
        <v>331469.77516359475</v>
      </c>
      <c r="E72" s="11">
        <v>43950.849999999984</v>
      </c>
      <c r="F72" s="26">
        <v>5237.25</v>
      </c>
      <c r="G72" s="14">
        <f>SUM(E72:F72)</f>
        <v>49188.099999999984</v>
      </c>
      <c r="H72" s="17">
        <f t="shared" si="4"/>
        <v>0.14839392211770597</v>
      </c>
      <c r="I72" s="9"/>
    </row>
    <row r="73" spans="2:9" x14ac:dyDescent="0.25">
      <c r="B73" s="7" t="s">
        <v>137</v>
      </c>
      <c r="C73" s="29" t="s">
        <v>138</v>
      </c>
      <c r="D73" s="34">
        <v>76256.627054776036</v>
      </c>
      <c r="E73" s="11">
        <v>0</v>
      </c>
      <c r="F73" s="26">
        <v>23780</v>
      </c>
      <c r="G73" s="14">
        <f>SUM(E73:F73)</f>
        <v>23780</v>
      </c>
      <c r="H73" s="17">
        <f t="shared" si="4"/>
        <v>0.31184174960844446</v>
      </c>
    </row>
    <row r="74" spans="2:9" x14ac:dyDescent="0.25">
      <c r="B74" s="7" t="s">
        <v>139</v>
      </c>
      <c r="C74" s="29" t="s">
        <v>140</v>
      </c>
      <c r="D74" s="34">
        <v>1827135.5001205136</v>
      </c>
      <c r="E74" s="11">
        <v>1113963.9999999998</v>
      </c>
      <c r="F74" s="26">
        <v>46751.4</v>
      </c>
      <c r="G74" s="14">
        <f>SUM(E74:F74)</f>
        <v>1160715.3999999997</v>
      </c>
      <c r="H74" s="17">
        <f t="shared" si="4"/>
        <v>0.63526509113497143</v>
      </c>
    </row>
    <row r="75" spans="2:9" x14ac:dyDescent="0.25">
      <c r="B75" s="7" t="s">
        <v>141</v>
      </c>
      <c r="C75" s="29" t="s">
        <v>142</v>
      </c>
      <c r="D75" s="34">
        <v>10263468.384461524</v>
      </c>
      <c r="E75" s="11">
        <v>5577880.1549999975</v>
      </c>
      <c r="F75" s="26">
        <v>12278.39</v>
      </c>
      <c r="G75" s="14">
        <f>SUM(E75:F75)</f>
        <v>5590158.5449999971</v>
      </c>
      <c r="H75" s="17">
        <f t="shared" si="4"/>
        <v>0.54466563695595061</v>
      </c>
    </row>
    <row r="76" spans="2:9" x14ac:dyDescent="0.25">
      <c r="B76" s="7" t="s">
        <v>143</v>
      </c>
      <c r="C76" s="29" t="s">
        <v>144</v>
      </c>
      <c r="D76" s="34">
        <v>1281577.5871251512</v>
      </c>
      <c r="E76" s="11">
        <v>359461.05000000005</v>
      </c>
      <c r="F76" s="26">
        <v>129964.6</v>
      </c>
      <c r="G76" s="14">
        <f>SUM(E76:F76)</f>
        <v>489425.65</v>
      </c>
      <c r="H76" s="17">
        <f t="shared" si="4"/>
        <v>0.38189310964612372</v>
      </c>
    </row>
    <row r="77" spans="2:9" x14ac:dyDescent="0.25">
      <c r="B77" s="7" t="s">
        <v>145</v>
      </c>
      <c r="C77" s="29" t="s">
        <v>146</v>
      </c>
      <c r="D77" s="34">
        <v>3543</v>
      </c>
      <c r="E77" s="11">
        <v>0</v>
      </c>
      <c r="F77" s="26">
        <v>7487.8464000000004</v>
      </c>
      <c r="G77" s="14">
        <f>SUM(E77:F77)</f>
        <v>7487.8464000000004</v>
      </c>
      <c r="H77" s="17">
        <f t="shared" si="4"/>
        <v>2.1134198137171891</v>
      </c>
    </row>
    <row r="78" spans="2:9" x14ac:dyDescent="0.25">
      <c r="B78" s="7" t="s">
        <v>147</v>
      </c>
      <c r="C78" s="29" t="s">
        <v>148</v>
      </c>
      <c r="D78" s="34">
        <v>2000000</v>
      </c>
      <c r="E78" s="11">
        <v>617329.44999999995</v>
      </c>
      <c r="F78" s="26"/>
      <c r="G78" s="14">
        <f>SUM(E78:F78)</f>
        <v>617329.44999999995</v>
      </c>
      <c r="H78" s="17">
        <f t="shared" si="4"/>
        <v>0.30866472499999997</v>
      </c>
    </row>
    <row r="79" spans="2:9" x14ac:dyDescent="0.25">
      <c r="B79" s="7" t="s">
        <v>149</v>
      </c>
      <c r="C79" s="29" t="s">
        <v>150</v>
      </c>
      <c r="D79" s="34">
        <v>1609156.6581370095</v>
      </c>
      <c r="E79" s="11">
        <v>643110.52500000014</v>
      </c>
      <c r="F79" s="26">
        <v>3567</v>
      </c>
      <c r="G79" s="14">
        <f>SUM(E79:F79)</f>
        <v>646677.52500000014</v>
      </c>
      <c r="H79" s="17">
        <f t="shared" si="4"/>
        <v>0.40187356633672122</v>
      </c>
    </row>
    <row r="80" spans="2:9" x14ac:dyDescent="0.25">
      <c r="B80" s="7" t="s">
        <v>151</v>
      </c>
      <c r="C80" s="29" t="s">
        <v>152</v>
      </c>
      <c r="D80" s="34">
        <v>58812.775520613548</v>
      </c>
      <c r="E80" s="11">
        <v>0</v>
      </c>
      <c r="F80" s="26"/>
      <c r="G80" s="14">
        <f t="shared" ref="G73:G80" si="5">SUM(E80:F80)</f>
        <v>0</v>
      </c>
      <c r="H80" s="17">
        <f t="shared" si="4"/>
        <v>0</v>
      </c>
    </row>
    <row r="81" spans="2:8" x14ac:dyDescent="0.25">
      <c r="B81" s="7" t="s">
        <v>153</v>
      </c>
      <c r="C81" s="29" t="s">
        <v>154</v>
      </c>
      <c r="D81" s="34">
        <v>4410691.0191485882</v>
      </c>
      <c r="E81" s="11">
        <v>1035871.7999999998</v>
      </c>
      <c r="F81" s="26"/>
      <c r="G81" s="14">
        <f>SUM(E81:F81)</f>
        <v>1035871.7999999998</v>
      </c>
      <c r="H81" s="17">
        <f t="shared" si="4"/>
        <v>0.23485476436750219</v>
      </c>
    </row>
    <row r="82" spans="2:8" x14ac:dyDescent="0.25">
      <c r="B82" s="7" t="s">
        <v>155</v>
      </c>
      <c r="C82" s="29" t="s">
        <v>156</v>
      </c>
      <c r="D82" s="34">
        <v>6107807.841256517</v>
      </c>
      <c r="E82" s="11">
        <v>3401754.5349999974</v>
      </c>
      <c r="F82" s="26">
        <v>7199.3</v>
      </c>
      <c r="G82" s="14">
        <f>SUM(E82:F82)</f>
        <v>3408953.8349999972</v>
      </c>
      <c r="H82" s="17">
        <f t="shared" si="4"/>
        <v>0.55813049847008556</v>
      </c>
    </row>
    <row r="83" spans="2:8" x14ac:dyDescent="0.25">
      <c r="B83" s="7" t="s">
        <v>157</v>
      </c>
      <c r="C83" s="29" t="s">
        <v>158</v>
      </c>
      <c r="D83" s="34">
        <v>87501.839774181542</v>
      </c>
      <c r="E83" s="11">
        <v>11033.89</v>
      </c>
      <c r="F83" s="26"/>
      <c r="G83" s="14">
        <f>SUM(E83:F83)</f>
        <v>11033.89</v>
      </c>
      <c r="H83" s="17">
        <f t="shared" si="4"/>
        <v>0.12609894864468529</v>
      </c>
    </row>
    <row r="84" spans="2:8" x14ac:dyDescent="0.25">
      <c r="B84" s="7" t="s">
        <v>159</v>
      </c>
      <c r="C84" s="29" t="s">
        <v>160</v>
      </c>
      <c r="D84" s="34">
        <v>7327787.4885913096</v>
      </c>
      <c r="E84" s="11">
        <v>1049638.8599999999</v>
      </c>
      <c r="F84" s="26"/>
      <c r="G84" s="14">
        <f>SUM(E84:F84)</f>
        <v>1049638.8599999999</v>
      </c>
      <c r="H84" s="17">
        <f t="shared" si="4"/>
        <v>0.14324089797011594</v>
      </c>
    </row>
    <row r="85" spans="2:8" x14ac:dyDescent="0.25">
      <c r="B85" s="7" t="s">
        <v>161</v>
      </c>
      <c r="C85" s="29" t="s">
        <v>162</v>
      </c>
      <c r="D85" s="34">
        <v>17086334.660926353</v>
      </c>
      <c r="E85" s="11">
        <v>9262579.2050000001</v>
      </c>
      <c r="F85" s="26">
        <v>19380.7</v>
      </c>
      <c r="G85" s="14">
        <f>SUM(E85:F85)</f>
        <v>9281959.9049999993</v>
      </c>
      <c r="H85" s="17">
        <f t="shared" si="4"/>
        <v>0.54323879809204023</v>
      </c>
    </row>
    <row r="86" spans="2:8" x14ac:dyDescent="0.25">
      <c r="B86" s="7" t="s">
        <v>163</v>
      </c>
      <c r="C86" s="29" t="s">
        <v>164</v>
      </c>
      <c r="D86" s="34">
        <v>450000</v>
      </c>
      <c r="E86" s="11">
        <v>168545.57500000007</v>
      </c>
      <c r="F86" s="26"/>
      <c r="G86" s="14">
        <f>SUM(E86:F86)</f>
        <v>168545.57500000007</v>
      </c>
      <c r="H86" s="17">
        <f t="shared" si="4"/>
        <v>0.37454572222222238</v>
      </c>
    </row>
    <row r="87" spans="2:8" x14ac:dyDescent="0.25">
      <c r="B87" s="7" t="s">
        <v>165</v>
      </c>
      <c r="C87" s="29" t="s">
        <v>166</v>
      </c>
      <c r="D87" s="34">
        <v>7921803.2113006599</v>
      </c>
      <c r="E87" s="11">
        <v>4879818.3850000026</v>
      </c>
      <c r="F87" s="26">
        <v>9868.7000000000007</v>
      </c>
      <c r="G87" s="14">
        <f>SUM(E87:F87)</f>
        <v>4889687.0850000028</v>
      </c>
      <c r="H87" s="17">
        <f t="shared" si="4"/>
        <v>0.61724419990952761</v>
      </c>
    </row>
    <row r="88" spans="2:8" x14ac:dyDescent="0.25">
      <c r="B88" s="7" t="s">
        <v>167</v>
      </c>
      <c r="C88" s="29" t="s">
        <v>168</v>
      </c>
      <c r="D88" s="34">
        <v>2117581.7935751458</v>
      </c>
      <c r="E88" s="11">
        <v>1338021.25</v>
      </c>
      <c r="F88" s="26">
        <v>4427.8360000000002</v>
      </c>
      <c r="G88" s="14">
        <f>SUM(E88:F88)</f>
        <v>1342449.0859999999</v>
      </c>
      <c r="H88" s="17">
        <f t="shared" si="4"/>
        <v>0.63395382887832752</v>
      </c>
    </row>
    <row r="89" spans="2:8" x14ac:dyDescent="0.25">
      <c r="B89" s="7" t="s">
        <v>169</v>
      </c>
      <c r="C89" s="29" t="s">
        <v>188</v>
      </c>
      <c r="D89" s="34">
        <v>10337934.567265093</v>
      </c>
      <c r="E89" s="11">
        <v>6645339.8115000008</v>
      </c>
      <c r="F89" s="26"/>
      <c r="G89" s="14">
        <f>SUM(E89:F89)</f>
        <v>6645339.8115000008</v>
      </c>
      <c r="H89" s="17">
        <f t="shared" si="4"/>
        <v>0.64281116970331431</v>
      </c>
    </row>
    <row r="90" spans="2:8" x14ac:dyDescent="0.25">
      <c r="B90" s="7" t="s">
        <v>170</v>
      </c>
      <c r="C90" s="29" t="s">
        <v>171</v>
      </c>
      <c r="D90" s="34">
        <v>6938173.285963608</v>
      </c>
      <c r="E90" s="11">
        <v>2542566.1950000003</v>
      </c>
      <c r="F90" s="26">
        <v>7134</v>
      </c>
      <c r="G90" s="14">
        <f>SUM(E90:F90)</f>
        <v>2549700.1950000003</v>
      </c>
      <c r="H90" s="17">
        <f t="shared" si="4"/>
        <v>0.36748868757115299</v>
      </c>
    </row>
    <row r="91" spans="2:8" x14ac:dyDescent="0.25">
      <c r="B91" s="7" t="s">
        <v>172</v>
      </c>
      <c r="C91" s="29" t="s">
        <v>173</v>
      </c>
      <c r="D91" s="34">
        <v>1873763.5838873654</v>
      </c>
      <c r="E91" s="11">
        <v>966601.14999999979</v>
      </c>
      <c r="F91" s="26">
        <v>84074.400399999999</v>
      </c>
      <c r="G91" s="14">
        <f>SUM(E91:F91)</f>
        <v>1050675.5503999998</v>
      </c>
      <c r="H91" s="17">
        <f t="shared" si="4"/>
        <v>0.56073005123743369</v>
      </c>
    </row>
    <row r="92" spans="2:8" x14ac:dyDescent="0.25">
      <c r="B92" s="7" t="s">
        <v>174</v>
      </c>
      <c r="C92" s="29" t="s">
        <v>175</v>
      </c>
      <c r="D92" s="34">
        <v>18186245.219897341</v>
      </c>
      <c r="E92" s="11">
        <v>10913061.535000009</v>
      </c>
      <c r="F92" s="26">
        <v>90103.55</v>
      </c>
      <c r="G92" s="14">
        <f>SUM(E92:F92)</f>
        <v>11003165.08500001</v>
      </c>
      <c r="H92" s="17">
        <f t="shared" si="4"/>
        <v>0.60502676346635786</v>
      </c>
    </row>
    <row r="93" spans="2:8" x14ac:dyDescent="0.25">
      <c r="B93" s="7" t="s">
        <v>176</v>
      </c>
      <c r="C93" s="29" t="s">
        <v>177</v>
      </c>
      <c r="D93" s="34">
        <v>7829047.3079205351</v>
      </c>
      <c r="E93" s="11">
        <v>3633798.9299999992</v>
      </c>
      <c r="F93" s="26"/>
      <c r="G93" s="14">
        <f>SUM(E93:F93)</f>
        <v>3633798.9299999992</v>
      </c>
      <c r="H93" s="17">
        <f t="shared" si="4"/>
        <v>0.46414318206044519</v>
      </c>
    </row>
    <row r="94" spans="2:8" ht="15.75" thickBot="1" x14ac:dyDescent="0.3">
      <c r="B94" s="8" t="s">
        <v>178</v>
      </c>
      <c r="C94" s="30" t="s">
        <v>179</v>
      </c>
      <c r="D94" s="35">
        <v>3277859.2949499474</v>
      </c>
      <c r="E94" s="12">
        <v>2219799.7999999998</v>
      </c>
      <c r="F94" s="37">
        <v>20118.599999999999</v>
      </c>
      <c r="G94" s="15">
        <f>SUM(E94:F94)</f>
        <v>2239918.4</v>
      </c>
      <c r="H94" s="18">
        <f t="shared" si="4"/>
        <v>0.68334794097200657</v>
      </c>
    </row>
    <row r="95" spans="2:8" ht="15.75" thickBot="1" x14ac:dyDescent="0.3">
      <c r="B95" s="4"/>
      <c r="C95" s="4"/>
      <c r="D95" s="5">
        <f>SUM(D4:D94)</f>
        <v>503160995.4407528</v>
      </c>
      <c r="E95" s="19">
        <f>SUM(E4:E94)</f>
        <v>267599071.21350002</v>
      </c>
      <c r="F95" s="19">
        <f>SUM(F4:F94)</f>
        <v>2157749.3179999995</v>
      </c>
      <c r="G95" s="5">
        <f t="shared" ref="G81:G95" si="6">SUM(E95:F95)</f>
        <v>269756820.53150004</v>
      </c>
      <c r="H95" s="20">
        <f>G95/D95</f>
        <v>0.53612426832728111</v>
      </c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Jesper Nybo Jørgensen</cp:lastModifiedBy>
  <dcterms:created xsi:type="dcterms:W3CDTF">2017-01-31T14:47:30Z</dcterms:created>
  <dcterms:modified xsi:type="dcterms:W3CDTF">2017-10-27T15:18:08Z</dcterms:modified>
</cp:coreProperties>
</file>