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6105" yWindow="585" windowWidth="8910" windowHeight="9765"/>
  </bookViews>
  <sheets>
    <sheet name="Indhold" sheetId="90" r:id="rId1"/>
    <sheet name="Kontaktpersoner" sheetId="84" r:id="rId2"/>
    <sheet name="22.01. Frie grundskoler" sheetId="3" r:id="rId3"/>
    <sheet name="22.11.-22.15.  Efterskoler m.v." sheetId="4" r:id="rId4"/>
    <sheet name="22.22. Bidrag til frie gr+efter" sheetId="5" r:id="rId5"/>
    <sheet name="31.01. Erhvervsudd." sheetId="73" r:id="rId6"/>
    <sheet name="31.02 EUX" sheetId="113" r:id="rId7"/>
    <sheet name="31.11. 31.13 AER sk.prak.ydelse" sheetId="7" r:id="rId8"/>
    <sheet name="31.12. Skolepraktik" sheetId="85" r:id="rId9"/>
    <sheet name="32.01. Fodterapeutudd." sheetId="51" r:id="rId10"/>
    <sheet name="34.01. Adgangsgivende kurser" sheetId="53" r:id="rId11"/>
    <sheet name="35.01. Lokomotivførerudd." sheetId="54" r:id="rId12"/>
    <sheet name="36.01. Fiskeriudd." sheetId="78" r:id="rId13"/>
    <sheet name="38.21. Skolehjem +landbr kostaf" sheetId="13" r:id="rId14"/>
    <sheet name="41.01. Erhvervsgymn. udd." sheetId="55" r:id="rId15"/>
    <sheet name="42.02. Almengymnasiale udd." sheetId="64" r:id="rId16"/>
    <sheet name="42.11. Gymnasiale suppl.kurser" sheetId="17" r:id="rId17"/>
    <sheet name="43.01. Private gymnasier HF" sheetId="76" r:id="rId18"/>
    <sheet name="43.02. Øvrige tilskud" sheetId="79" r:id="rId19"/>
    <sheet name="48.21 Kostgymnasier" sheetId="118" r:id="rId20"/>
    <sheet name="51.11. Produktionsskoler" sheetId="20" r:id="rId21"/>
    <sheet name="52.01 EGU kommunal refusion" sheetId="94" r:id="rId22"/>
    <sheet name="53.01 Kombineret Ungdomsuddanne" sheetId="117" r:id="rId23"/>
    <sheet name="71.11. Frie fagskoler" sheetId="57" r:id="rId24"/>
    <sheet name="72.01AMU indenf.FKB" sheetId="92" r:id="rId25"/>
    <sheet name=" 72.03 ÅU udenf.FBK" sheetId="97" r:id="rId26"/>
    <sheet name="72.41. TAMU" sheetId="27" r:id="rId27"/>
    <sheet name="74.02. Almen voksenudd." sheetId="68" r:id="rId28"/>
    <sheet name="75.01. Hhx- og htx-enkeltfag" sheetId="71" r:id="rId29"/>
    <sheet name="75.02. Adgangskurser" sheetId="108" r:id="rId30"/>
    <sheet name="76.11. Pædagogikum" sheetId="80" r:id="rId31"/>
    <sheet name="83.01. Introkurser og brobygn." sheetId="75" r:id="rId32"/>
    <sheet name="Ark1" sheetId="32" state="hidden" r:id="rId33"/>
    <sheet name="Ark2" sheetId="33" state="hidden" r:id="rId34"/>
    <sheet name="l" sheetId="34" state="hidden" r:id="rId35"/>
    <sheet name="Ark3" sheetId="112" r:id="rId36"/>
    <sheet name="Ark4" sheetId="116" r:id="rId37"/>
  </sheets>
  <definedNames>
    <definedName name="_xlnm._FilterDatabase" localSheetId="25" hidden="1">' 72.03 ÅU udenf.FBK'!$A$13:$N$70</definedName>
    <definedName name="_xlnm._FilterDatabase" localSheetId="2" hidden="1">'22.01. Frie grundskoler'!#REF!</definedName>
    <definedName name="_xlnm._FilterDatabase" localSheetId="5" hidden="1">'31.01. Erhvervsudd.'!$A$6:$L$198</definedName>
    <definedName name="_xlnm._FilterDatabase" localSheetId="8" hidden="1">'31.12. Skolepraktik'!$C$1:$C$531</definedName>
    <definedName name="_xlnm._FilterDatabase" localSheetId="24" hidden="1">'72.01AMU indenf.FKB'!$A$13:$X$4168</definedName>
    <definedName name="_xlnm.Print_Titles" localSheetId="9">'32.01. Fodterapeutudd.'!#REF!</definedName>
    <definedName name="_xlnm.Print_Titles" localSheetId="10">'34.01. Adgangsgivende kurser'!#REF!</definedName>
    <definedName name="_xlnm.Print_Titles" localSheetId="11">'35.01. Lokomotivførerudd.'!#REF!</definedName>
  </definedNames>
  <calcPr calcId="145621"/>
</workbook>
</file>

<file path=xl/calcChain.xml><?xml version="1.0" encoding="utf-8"?>
<calcChain xmlns="http://schemas.openxmlformats.org/spreadsheetml/2006/main">
  <c r="J17" i="76" l="1"/>
  <c r="G17" i="76"/>
  <c r="J16" i="76"/>
  <c r="G16" i="76"/>
  <c r="J15" i="76"/>
  <c r="I15" i="76"/>
  <c r="H15" i="76"/>
  <c r="G15" i="76"/>
  <c r="J14" i="76"/>
  <c r="I14" i="76"/>
  <c r="H14" i="76"/>
  <c r="G14" i="76"/>
  <c r="J13" i="76"/>
  <c r="I13" i="76"/>
  <c r="H13" i="76"/>
  <c r="G13" i="76"/>
  <c r="J12" i="76"/>
  <c r="I12" i="76"/>
  <c r="H12" i="76"/>
  <c r="G12" i="76"/>
  <c r="J11" i="76"/>
  <c r="I11" i="76"/>
  <c r="H11" i="76"/>
  <c r="G11" i="76"/>
  <c r="J10" i="76"/>
  <c r="I10" i="76"/>
  <c r="H10" i="76"/>
  <c r="G10" i="76"/>
  <c r="J9" i="76"/>
  <c r="I9" i="76"/>
  <c r="G9" i="76"/>
  <c r="J8" i="76"/>
  <c r="I8" i="76"/>
  <c r="H8" i="76"/>
  <c r="G8" i="76"/>
  <c r="I10" i="13" l="1"/>
  <c r="I8" i="13"/>
  <c r="G37" i="68" l="1"/>
  <c r="G36" i="68"/>
  <c r="G35" i="68"/>
  <c r="G34" i="68"/>
  <c r="J29" i="68"/>
  <c r="J28" i="68"/>
  <c r="J27" i="68"/>
  <c r="J26" i="68"/>
  <c r="I25" i="68"/>
  <c r="K23" i="68"/>
  <c r="J23" i="68"/>
  <c r="I23" i="68"/>
  <c r="K22" i="68"/>
  <c r="J22" i="68"/>
  <c r="I22" i="68"/>
  <c r="K21" i="68"/>
  <c r="J21" i="68"/>
  <c r="I21" i="68"/>
  <c r="F21" i="68"/>
  <c r="K20" i="68"/>
  <c r="J20" i="68"/>
  <c r="I20" i="68"/>
  <c r="K14" i="68"/>
  <c r="J14" i="68"/>
  <c r="I14" i="68"/>
  <c r="K13" i="68"/>
  <c r="J13" i="68"/>
  <c r="I13" i="68"/>
  <c r="K12" i="68"/>
  <c r="J12" i="68"/>
  <c r="I12" i="68"/>
  <c r="K11" i="68"/>
  <c r="J11" i="68"/>
  <c r="I11" i="68"/>
  <c r="K10" i="68"/>
  <c r="J10" i="68"/>
  <c r="I10" i="68"/>
  <c r="K9" i="68"/>
  <c r="J9" i="68"/>
  <c r="I9" i="68"/>
  <c r="F8" i="117"/>
  <c r="G10" i="17"/>
  <c r="G9" i="17"/>
  <c r="I8" i="17"/>
  <c r="G8" i="17"/>
  <c r="I7" i="17"/>
  <c r="H7" i="17"/>
  <c r="G7" i="17"/>
  <c r="I6" i="17"/>
  <c r="H6" i="17"/>
  <c r="G6" i="17"/>
  <c r="H9" i="27" l="1"/>
  <c r="G9" i="27"/>
  <c r="I9" i="27"/>
  <c r="F9" i="27"/>
  <c r="E8" i="118"/>
  <c r="E9" i="118"/>
  <c r="F19" i="97"/>
  <c r="G19" i="97"/>
  <c r="E19" i="97"/>
  <c r="G24" i="92"/>
  <c r="F24" i="92"/>
  <c r="E24" i="92"/>
  <c r="C164" i="92"/>
  <c r="C154" i="92"/>
  <c r="C148" i="92"/>
  <c r="C147" i="92"/>
  <c r="C146" i="92"/>
  <c r="C145" i="92"/>
  <c r="C144" i="92"/>
  <c r="C143" i="92"/>
  <c r="C142" i="92"/>
  <c r="C141" i="92"/>
  <c r="C140" i="92"/>
  <c r="C139" i="92"/>
  <c r="C138" i="92"/>
  <c r="C136" i="92"/>
  <c r="C135" i="92"/>
  <c r="C122" i="92"/>
  <c r="C121" i="92"/>
  <c r="D118" i="92"/>
  <c r="D117" i="92"/>
  <c r="D116" i="92"/>
  <c r="D115" i="92"/>
  <c r="D114" i="92"/>
  <c r="D113" i="92"/>
  <c r="D112" i="92"/>
  <c r="D111" i="92"/>
  <c r="C103" i="92"/>
  <c r="C102" i="92"/>
  <c r="C101" i="92"/>
  <c r="G95" i="92"/>
  <c r="F95" i="92"/>
  <c r="E95" i="92"/>
  <c r="G91" i="92"/>
  <c r="F91" i="92"/>
  <c r="E91" i="92"/>
  <c r="G84" i="92"/>
  <c r="F84" i="92"/>
  <c r="E84" i="92"/>
  <c r="G78" i="92"/>
  <c r="F78" i="92"/>
  <c r="E78" i="92"/>
  <c r="G71" i="92"/>
  <c r="F71" i="92"/>
  <c r="E71" i="92"/>
  <c r="G63" i="92"/>
  <c r="F63" i="92"/>
  <c r="E63" i="92"/>
  <c r="G58" i="92"/>
  <c r="F58" i="92"/>
  <c r="E58" i="92"/>
  <c r="G46" i="92"/>
  <c r="F46" i="92"/>
  <c r="E46" i="92"/>
  <c r="G41" i="92"/>
  <c r="F41" i="92"/>
  <c r="E41" i="92"/>
  <c r="G35" i="92"/>
  <c r="F35" i="92"/>
  <c r="E35" i="92"/>
  <c r="G27" i="92"/>
  <c r="F27" i="92"/>
  <c r="E27" i="92"/>
  <c r="G18" i="97"/>
  <c r="E18" i="97"/>
  <c r="G17" i="97"/>
  <c r="E17" i="97"/>
  <c r="G16" i="97"/>
  <c r="E16" i="97"/>
  <c r="G15" i="97"/>
  <c r="E15" i="97"/>
  <c r="G14" i="97"/>
  <c r="E14" i="97"/>
  <c r="G13" i="97"/>
  <c r="E13" i="97"/>
  <c r="G12" i="97"/>
  <c r="E12" i="97"/>
  <c r="G9" i="97"/>
  <c r="E9" i="97"/>
  <c r="G8" i="97"/>
  <c r="E8" i="97"/>
</calcChain>
</file>

<file path=xl/sharedStrings.xml><?xml version="1.0" encoding="utf-8"?>
<sst xmlns="http://schemas.openxmlformats.org/spreadsheetml/2006/main" count="2188" uniqueCount="1005">
  <si>
    <t xml:space="preserve">Adgangskurser </t>
  </si>
  <si>
    <t>75.02</t>
  </si>
  <si>
    <t>Landbrugsuddannelsen</t>
  </si>
  <si>
    <t xml:space="preserve">Finanslovskonto 20.31.11. </t>
  </si>
  <si>
    <t>Finanslovskonto 20.31.13</t>
  </si>
  <si>
    <t>Tilskud til skolepraktikydelse</t>
  </si>
  <si>
    <t>Aktivitets- gruppenavn</t>
  </si>
  <si>
    <t>pr. STÅ</t>
  </si>
  <si>
    <t>Adgangsgivende tekniske uddannelser</t>
  </si>
  <si>
    <t>Finanslovskonto 20.75.02</t>
  </si>
  <si>
    <t>Uddannelser inden for indgangen "Transport og logistik"</t>
  </si>
  <si>
    <t>Basistakst til alle elever</t>
  </si>
  <si>
    <t xml:space="preserve">Supplerende takst til elever på kurser af mindst 2 ugers varighed </t>
  </si>
  <si>
    <t xml:space="preserve">Supplerende takst til elever på kurser af mindst 12 ugers varighed </t>
  </si>
  <si>
    <t>Lageruddannelsen</t>
  </si>
  <si>
    <t>Overgangskurser</t>
  </si>
  <si>
    <t>Overgangskursus</t>
  </si>
  <si>
    <t>VFU/delaftaler: Uddannelser inden for indgangen Merkantil</t>
  </si>
  <si>
    <t>VFU/DEL: Uddannelser inden for indgangen "Bil, fly og andre transportmidler"</t>
  </si>
  <si>
    <t>VFU/DEL: Uddannelser inden for indgangen "Bygge og anlæg"</t>
  </si>
  <si>
    <t>VFU/DEL: Uddannelser inden for indgangen "Dyr, planter og natur"</t>
  </si>
  <si>
    <t>VFU/DEL: Uddannelser inden for indgangen "Krop og stil"</t>
  </si>
  <si>
    <t>VFU/DEL: Uddannelser inden for indgangen "Mad til mennesker"</t>
  </si>
  <si>
    <t>VFU/DEL: Uddannelser inden for indgangen "Medieproduktion"</t>
  </si>
  <si>
    <t>VFU/DEL: Uddannelser inden for indgangen "Produktion og udvikling"</t>
  </si>
  <si>
    <t>VFU/DEL: Uddannelser inden for indgangen "Strøm, styring og it"</t>
  </si>
  <si>
    <t>VFU/DEL: Uddannelser inden for indgangen "Sundhed, omsorg og pædagogik"</t>
  </si>
  <si>
    <t>VFU/DEL: Uddannelser inden for indgangen "Transport og logistik"</t>
  </si>
  <si>
    <t>VFU = virksomhedsforlagt undervisning, som sammen med delaftaler kun udløser halve takster</t>
  </si>
  <si>
    <t>Tilskuddet bortfalder helt, hvis en elev er i samme virksomhed i mere end 3 måneder</t>
  </si>
  <si>
    <t>36.01</t>
  </si>
  <si>
    <t xml:space="preserve">pr. skole, dog maks. 10.000 kr. pr. elev </t>
  </si>
  <si>
    <t>Brobygning til tekniske EUD</t>
  </si>
  <si>
    <t>Bygnings-takst</t>
  </si>
  <si>
    <t>Undervisnings-takst</t>
  </si>
  <si>
    <t>Tillægs-takst</t>
  </si>
  <si>
    <t>* Gennemførelsestilskud træder i stedet for færdiggørelsestilskud ved skolebaseret grundforløb</t>
  </si>
  <si>
    <t>Enkeltfag HF og Stx**</t>
  </si>
  <si>
    <t>Forberedende voksenundervisning (FVU)</t>
  </si>
  <si>
    <t>Ordblindeundervisning</t>
  </si>
  <si>
    <t xml:space="preserve">Kommunal enhedstakst for </t>
  </si>
  <si>
    <t xml:space="preserve">unge under 18 år på </t>
  </si>
  <si>
    <t>almen voksenuddannelse</t>
  </si>
  <si>
    <t>Almen Voksenuddannelse</t>
  </si>
  <si>
    <t>Realkompetencevurdering</t>
  </si>
  <si>
    <t>Almengymnasial uddannelse</t>
  </si>
  <si>
    <t>Kommunal enhedstakst for</t>
  </si>
  <si>
    <t>unge under 18 år</t>
  </si>
  <si>
    <t>på almen voksenuddannelse</t>
  </si>
  <si>
    <t>Bådmekaniker</t>
  </si>
  <si>
    <t>Automatik- og procesuddannelsen</t>
  </si>
  <si>
    <t>Data- og kommunikationsuddannelsen</t>
  </si>
  <si>
    <t>Elektriker</t>
  </si>
  <si>
    <t>Elektronik- og svagstrømsuddannelsen</t>
  </si>
  <si>
    <t>Mediegrafiker</t>
  </si>
  <si>
    <t>Procesoperatør</t>
  </si>
  <si>
    <t>Teknisk designer</t>
  </si>
  <si>
    <t>Bygningsmaler</t>
  </si>
  <si>
    <t>Murer</t>
  </si>
  <si>
    <t>Snedkeruddannelsen</t>
  </si>
  <si>
    <t>Teknisk isolatør</t>
  </si>
  <si>
    <t>Takstkatalog for uddannelser inden for en fælles kompetencebeskrivelse (arbejdsmarkedsuddannelser og enkeltfag, der er optaget)</t>
  </si>
  <si>
    <t>Teknisk-faglige og merkantile fag</t>
  </si>
  <si>
    <t>IB</t>
  </si>
  <si>
    <t>Almengymnasiale uddannelser</t>
  </si>
  <si>
    <t>Tillægs-takst for A-niveau *</t>
  </si>
  <si>
    <t>Pædagogisk assistent</t>
  </si>
  <si>
    <t>Takst til Laboratoriekurser pr. elev</t>
  </si>
  <si>
    <t xml:space="preserve">Enkeltfag </t>
  </si>
  <si>
    <t>Fælles- udgiftstakst</t>
  </si>
  <si>
    <t>2-årig Hf</t>
  </si>
  <si>
    <t>3-årig Hf</t>
  </si>
  <si>
    <t>4-årig Team Danmark</t>
  </si>
  <si>
    <t>Tilskud til praktikpladsaftaler i udlandet, pr. aftale</t>
  </si>
  <si>
    <t xml:space="preserve">Undervisning ved frie grundskoler </t>
  </si>
  <si>
    <t>SFO ved frie grundskoler</t>
  </si>
  <si>
    <t xml:space="preserve">Undervisning ved efterskoler </t>
  </si>
  <si>
    <t>Kommunale bidrag vedrørende frie grundskoler</t>
  </si>
  <si>
    <t>Kommunale bidrag vedrørende efterskoler</t>
  </si>
  <si>
    <t>pr. SFO-elev</t>
  </si>
  <si>
    <t>Finanslovskonto 20.35.01.</t>
  </si>
  <si>
    <t>Lokomotivføreruddannelsen</t>
  </si>
  <si>
    <t>35.01</t>
  </si>
  <si>
    <t>Kr.</t>
  </si>
  <si>
    <t>Udslusningstilskud (pr. årselev)</t>
  </si>
  <si>
    <t>Skoleydelse til elever i produktionsskolebaseret erhvervsuddannelse</t>
  </si>
  <si>
    <t>Skoleydelse til EGU-elever</t>
  </si>
  <si>
    <t>Adgangsgivende kurser</t>
  </si>
  <si>
    <t>34.01</t>
  </si>
  <si>
    <t>72.01</t>
  </si>
  <si>
    <t>72.03</t>
  </si>
  <si>
    <t>Max ugentlig støtte til forældreafhængige elever</t>
  </si>
  <si>
    <t>Max ugentlig støtte til forældreuafhængige elever</t>
  </si>
  <si>
    <t>1 årselev er = 1 elev i 40 uger.</t>
  </si>
  <si>
    <t>Takster ekskl. moms</t>
  </si>
  <si>
    <t>Takster inkl. moms</t>
  </si>
  <si>
    <t>75.01</t>
  </si>
  <si>
    <t>Tillægstakst, unge uden kompetencegivende udd. - med udd.plan</t>
  </si>
  <si>
    <t>Tillægstakst, unge uden kompetencegivende udd. - uden udd.plan</t>
  </si>
  <si>
    <t>Basisgrundtilskud</t>
  </si>
  <si>
    <t>Erhvervsgymnasiale uddannelser</t>
  </si>
  <si>
    <t>Cøsa- formål</t>
  </si>
  <si>
    <t>Finanslovskonto 20.31.01.</t>
  </si>
  <si>
    <t>Plastmager</t>
  </si>
  <si>
    <t>Skibsmontør</t>
  </si>
  <si>
    <t>Smedeuddannelsen</t>
  </si>
  <si>
    <t>Anlægsgartner</t>
  </si>
  <si>
    <t>Detailslagter</t>
  </si>
  <si>
    <t>Tillægstakst for merkantile grundforløb tilrettelagt på produktionsskoler</t>
  </si>
  <si>
    <t>Dyrepasser</t>
  </si>
  <si>
    <t>Arbejdsgivernes Elevrefusion</t>
  </si>
  <si>
    <t>Skolepraktikydelse og skoleydelse:</t>
  </si>
  <si>
    <t>Udeboende elever på 18 år eller derover, pr. uge</t>
  </si>
  <si>
    <t>Løntilskud vedr elever, der uforskyldt har mistet en praktikpladsaftale:</t>
  </si>
  <si>
    <t>1. års elever pr. uge</t>
  </si>
  <si>
    <t>2. års elever pr. uge</t>
  </si>
  <si>
    <t>3. års elever pr. uge</t>
  </si>
  <si>
    <t>4. års elever pr. uge</t>
  </si>
  <si>
    <t>Voksne elever pr. uge</t>
  </si>
  <si>
    <t xml:space="preserve">Deltagerbetaling 2 </t>
  </si>
  <si>
    <t>Finanslovskonto 20.31.12,</t>
  </si>
  <si>
    <t>Kr. pr. årselev</t>
  </si>
  <si>
    <t xml:space="preserve">Finanslovskonto 20.22.22. Kommunale bidrag vedrørende frie grundskoler og efterskoler </t>
  </si>
  <si>
    <t>Maskinsnedker, trædrejer og produktionsassistent</t>
  </si>
  <si>
    <t>Uddannelser inden for indgangen "Bygnings- og brugerservice"</t>
  </si>
  <si>
    <t>Ejendomsservicetekniker</t>
  </si>
  <si>
    <t>Uddannelser inden for indgangen "Krop og stil"</t>
  </si>
  <si>
    <t>Fitnessinstruktør</t>
  </si>
  <si>
    <t>Støberitekniker</t>
  </si>
  <si>
    <t>Værktøjsuddannelsen</t>
  </si>
  <si>
    <t>Teater-, udstillings- og eventtekniker</t>
  </si>
  <si>
    <t>Bemærk:</t>
  </si>
  <si>
    <t>*** Der ydes ikke bygningstaxametertilskud for elever på husholdningsskoler</t>
  </si>
  <si>
    <t>Kloakmester</t>
  </si>
  <si>
    <t>Træfagenes byggeuddannelse</t>
  </si>
  <si>
    <t>Vvs-uddannelsen</t>
  </si>
  <si>
    <t>Finmekanikuddannelsen</t>
  </si>
  <si>
    <t>Industriteknikuddannelsen</t>
  </si>
  <si>
    <t>Detailhandelsuddannelsen med specialet "Sport og fritid"</t>
  </si>
  <si>
    <t>Finanslovskonto 20.32.01.</t>
  </si>
  <si>
    <t>Fodterapeutuddannelsen</t>
  </si>
  <si>
    <t>Finanslovskonto 20.34.01.</t>
  </si>
  <si>
    <t>Adgangsgivende kurser mv.</t>
  </si>
  <si>
    <t>Forkursus til bandagistuddannelsen</t>
  </si>
  <si>
    <t>Driftstilskud uden deltagerbetaling</t>
  </si>
  <si>
    <t>Driftstilskud med fradrag for deltagerbetaling</t>
  </si>
  <si>
    <t>GSK</t>
  </si>
  <si>
    <t>Hf+-fagpakke</t>
  </si>
  <si>
    <t>GIF-fagpakke</t>
  </si>
  <si>
    <t>Takst 1 (for årselever under 13 år)</t>
  </si>
  <si>
    <t>Takst 2 (for årselever på eller over 13 år, men ikke i 10. klasse)</t>
  </si>
  <si>
    <t>Takst 3 (for årselever i 10. klasse)</t>
  </si>
  <si>
    <t>Takst 1 (for antal årselever, der ikke overstiger 220 årselever)</t>
  </si>
  <si>
    <t>Takst 2 (for antal årselever, der overstiger 220 årselever)</t>
  </si>
  <si>
    <t>Vindmølleoperatør</t>
  </si>
  <si>
    <t>Pædagogikum ved gymnasiale uddannelser</t>
  </si>
  <si>
    <t>Finanslovskonto 20.76.11.</t>
  </si>
  <si>
    <t>1 årselev er = 1 elev i 40 uger</t>
  </si>
  <si>
    <t>Ikke aktiverede</t>
  </si>
  <si>
    <t>Tilbage til indholdsoversigten</t>
  </si>
  <si>
    <t>Øvrige tilskud til private gymnasier m.v.</t>
  </si>
  <si>
    <t>Private gymnasier m.v.</t>
  </si>
  <si>
    <t>Finanslovskonto 20.43.01.</t>
  </si>
  <si>
    <t>Finanslovskonto 20.43.02.</t>
  </si>
  <si>
    <t xml:space="preserve">Ny pædagogikumordning </t>
  </si>
  <si>
    <t>Finanslovskonto 20.51.11.</t>
  </si>
  <si>
    <t>Finanslovskonto 20.72.41.</t>
  </si>
  <si>
    <t xml:space="preserve">Almengymnasiale uddannelser </t>
  </si>
  <si>
    <t>Over måltal</t>
  </si>
  <si>
    <t>Til og med måltallet</t>
  </si>
  <si>
    <t>Inkl. Moms</t>
  </si>
  <si>
    <t>Tilberedning/servering/ rengøring</t>
  </si>
  <si>
    <t>Takstgruppe 3</t>
  </si>
  <si>
    <t>Fødevareindustri</t>
  </si>
  <si>
    <t>Teori</t>
  </si>
  <si>
    <t>Teori (med øvelser inkl. vedr. lovgivningsregler)</t>
  </si>
  <si>
    <t>Takstgruppe 4</t>
  </si>
  <si>
    <t>Flygtninge og indvandrere</t>
  </si>
  <si>
    <t>Gartneri</t>
  </si>
  <si>
    <t>Media, DTP og web</t>
  </si>
  <si>
    <t>Procesområdet</t>
  </si>
  <si>
    <t>Takstgruppe 5</t>
  </si>
  <si>
    <t>Anlæg/affald</t>
  </si>
  <si>
    <t>Frisørområdet</t>
  </si>
  <si>
    <t>Montage/systemteknik</t>
  </si>
  <si>
    <t>Takstgruppe 6</t>
  </si>
  <si>
    <t>Bygning</t>
  </si>
  <si>
    <t>Fiskeri/landbrug</t>
  </si>
  <si>
    <t>Flyområdet</t>
  </si>
  <si>
    <t>Køle/klima/varme</t>
  </si>
  <si>
    <t>Laboratorie</t>
  </si>
  <si>
    <t>Maskinbetjening, mindre maskiner/CAD/CAM/CNC/maski</t>
  </si>
  <si>
    <t>Mindre håndværk</t>
  </si>
  <si>
    <t>Taxikørsel</t>
  </si>
  <si>
    <t>Tryk og billedbehandling</t>
  </si>
  <si>
    <t>Takstgruppe 7</t>
  </si>
  <si>
    <t>Intern transport samt transport i lufthavne</t>
  </si>
  <si>
    <t>Kranområdet</t>
  </si>
  <si>
    <t>Takstgruppe 8</t>
  </si>
  <si>
    <t>Elektronik</t>
  </si>
  <si>
    <t>Elektronikfremstilling</t>
  </si>
  <si>
    <t>Overfladebehandling</t>
  </si>
  <si>
    <t>Plastområdet</t>
  </si>
  <si>
    <t>Takstgruppe 9</t>
  </si>
  <si>
    <t>Autohjælp/bjergning/redning</t>
  </si>
  <si>
    <t>Buskørsel</t>
  </si>
  <si>
    <t>Hydraulik</t>
  </si>
  <si>
    <t>Medicinfremstilling</t>
  </si>
  <si>
    <t>Renovering/restaurering af gamle bygninger</t>
  </si>
  <si>
    <t>Takstgruppe 10</t>
  </si>
  <si>
    <t>Godstransport/flytning/renovation</t>
  </si>
  <si>
    <t>Maskinbetjening, større maskiner</t>
  </si>
  <si>
    <t>Robotuddannelser</t>
  </si>
  <si>
    <t>Skovbrug</t>
  </si>
  <si>
    <t>Mobil- og tårnkran</t>
  </si>
  <si>
    <t>Takstgruppe 11</t>
  </si>
  <si>
    <t>Lastvognsmekaniker</t>
  </si>
  <si>
    <t>Personvognsmekaniker</t>
  </si>
  <si>
    <t>Postuddannelsen, trin 1 og 3 (afløb)</t>
  </si>
  <si>
    <t>Anlægsstruktør, bygningstruktør og brolægger</t>
  </si>
  <si>
    <t>Supplerende takst til elever i 10. klasse</t>
  </si>
  <si>
    <t>VFU/DEL: Uddannelser inden for indgangen "Bygnings- og brugerservice"</t>
  </si>
  <si>
    <t>social- og sundhedsuddannelser udbetalt taxametertilskud til indvendig vedligeholdelse i stedet for bygningstaxametertilskud.</t>
  </si>
  <si>
    <t>76.11</t>
  </si>
  <si>
    <t>Indholdsfortegnelse</t>
  </si>
  <si>
    <t>Uddannelsesområde</t>
  </si>
  <si>
    <t>Kontakstperson</t>
  </si>
  <si>
    <t>Skolehjem  (kostafdeliner på institutioner for erhvervsrettede uddannelser)</t>
  </si>
  <si>
    <t>Landbrugsskolernes kostafdelinger</t>
  </si>
  <si>
    <t>kontaktperson</t>
  </si>
  <si>
    <t>Kontaktperson</t>
  </si>
  <si>
    <t>43.02</t>
  </si>
  <si>
    <t>Beklædningshåndværker</t>
  </si>
  <si>
    <t>Laboratorietandtekniker</t>
  </si>
  <si>
    <t>Frie grundskoler og efterskoler, bidrag til</t>
  </si>
  <si>
    <t>Tilskuddene ydes under forudsætning af, at den kommune, der har godkendt skolen,</t>
  </si>
  <si>
    <t>Deltagerbetaling for det enkelte kursus oplyses af den aktuelle skole.</t>
  </si>
  <si>
    <t>Rekvirenten skal selv betale den fulde deltagerbetaling.</t>
  </si>
  <si>
    <t>Skiltetekniker</t>
  </si>
  <si>
    <t>Ernæringsassistent</t>
  </si>
  <si>
    <t>Optometrist (afløb)</t>
  </si>
  <si>
    <t>Bygnings- takst*</t>
  </si>
  <si>
    <t>Vedligehol- delsestakst*</t>
  </si>
  <si>
    <t>Bygningstakst</t>
  </si>
  <si>
    <t>Hhx og Htx</t>
  </si>
  <si>
    <t>Takster eksklusiv moms pr. årskursist i kr.</t>
  </si>
  <si>
    <t>Tilskud</t>
  </si>
  <si>
    <t>Finanslovskonto 20.42.11.</t>
  </si>
  <si>
    <t>Bager og konditor</t>
  </si>
  <si>
    <t xml:space="preserve">De kommunale bidrag afregnes én gang årligt på grundlag af den faktiske aktivitet samt de dertil svarende </t>
  </si>
  <si>
    <t>bidrag som anført på finansloven.</t>
  </si>
  <si>
    <t>Ugetakst f. under 18 år</t>
  </si>
  <si>
    <t>Bygningstilskud</t>
  </si>
  <si>
    <t>Kosttilskud</t>
  </si>
  <si>
    <t>Elevstøtte u/18år</t>
  </si>
  <si>
    <t>Pr. årselev/årskursist/kostelev</t>
  </si>
  <si>
    <t>Private gymnasier og HF</t>
  </si>
  <si>
    <t>43.01</t>
  </si>
  <si>
    <t>Cøsa- formål,</t>
  </si>
  <si>
    <t>Færdiggø- relsestakst</t>
  </si>
  <si>
    <t>takst</t>
  </si>
  <si>
    <t>Finanslovskonto 20.52.01.</t>
  </si>
  <si>
    <t>Erhvervsgrunduddannelsen (egu), kommunal refusion</t>
  </si>
  <si>
    <t>Der ydes delvis refusion af kommunernes udgifter til skoleydelse, undervisning</t>
  </si>
  <si>
    <t>og supplerende tilskud i forbindelse med egu.</t>
  </si>
  <si>
    <t>Refusion på 50 pct. af udgifter til undervisning op til et beløb pr.</t>
  </si>
  <si>
    <t>Refusion på 50 pct. af udgifter til de supplerende tilskud op til et</t>
  </si>
  <si>
    <t>Vejledningstilskud pr. elev, der påbegynder et uddannelsesforløb</t>
  </si>
  <si>
    <t>Gennemførelsestilskud pr. elev, der gennemfører et uddannelsesforløb</t>
  </si>
  <si>
    <t>Tilskud for danske EUD-elever med skoleophold eller praktik i udlandet</t>
  </si>
  <si>
    <t>Internationaliseringstakst pr. elev med minimum 2 måneders udlandsophold</t>
  </si>
  <si>
    <t>Finanslovskonto 20.83.01.</t>
  </si>
  <si>
    <t>Vedligehol-delsestakst*</t>
  </si>
  <si>
    <t>Bygningsgrundtilskud pr. skole</t>
  </si>
  <si>
    <t>Kost og logi, landbrugsskoler, kostafdeling</t>
  </si>
  <si>
    <t>Bygningstaxametertilskud, kostafdeling</t>
  </si>
  <si>
    <t>Fællesudgiftstilskud (ekskl. for landbrugselever)</t>
  </si>
  <si>
    <t>Bygningstaxametertilskud, skolehjem</t>
  </si>
  <si>
    <t>Fællesudgifts-takst</t>
  </si>
  <si>
    <t>Ejnar Lomholt</t>
  </si>
  <si>
    <t>Introduktionskurser og brobygning til ungdomsuddannelser</t>
  </si>
  <si>
    <t>83.01</t>
  </si>
  <si>
    <t xml:space="preserve">Bopælskommunen betaler bidrag til staten for elever under 18 år pr. 5. september året før finansåret, dog ikke for elever under uddannelse til køkkenleder eller køkkenassistent eller for elever på en erhvervsuddannelse. </t>
  </si>
  <si>
    <t>Korrigeret indkomstgrundlag</t>
  </si>
  <si>
    <t>Ugentligt støttebeløb</t>
  </si>
  <si>
    <t>Nedre</t>
  </si>
  <si>
    <t>Øvre</t>
  </si>
  <si>
    <t xml:space="preserve"> Tabel 1 </t>
  </si>
  <si>
    <t xml:space="preserve"> Tabel 2 </t>
  </si>
  <si>
    <t xml:space="preserve"> Tabel 3 </t>
  </si>
  <si>
    <t xml:space="preserve"> Tabel 4 </t>
  </si>
  <si>
    <t xml:space="preserve"> Tabel 1:</t>
  </si>
  <si>
    <t>Eleven bor på skolen</t>
  </si>
  <si>
    <t xml:space="preserve"> Tabel 2:</t>
  </si>
  <si>
    <t>Kostelever, Forældreafhængig</t>
  </si>
  <si>
    <t xml:space="preserve"> Tabel 3:</t>
  </si>
  <si>
    <t>Eleven bor hjemme</t>
  </si>
  <si>
    <t xml:space="preserve"> Tabel 4:</t>
  </si>
  <si>
    <t>Dagelever, Forældreafhængig</t>
  </si>
  <si>
    <t>Reduktion i indkomstgrundlag for søskende under 18 år:</t>
  </si>
  <si>
    <t>*</t>
  </si>
  <si>
    <t>**</t>
  </si>
  <si>
    <t>Særlige takster</t>
  </si>
  <si>
    <t>Kommunale bidrag:</t>
  </si>
  <si>
    <t>Veterinærsygeplejerske</t>
  </si>
  <si>
    <t>Flymekaniker</t>
  </si>
  <si>
    <t>Lufthavnsoperatør, trin 2</t>
  </si>
  <si>
    <t>Togklargører</t>
  </si>
  <si>
    <t>Frisør</t>
  </si>
  <si>
    <t>Hospitalsteknisk assistent</t>
  </si>
  <si>
    <t>Kosmetiker</t>
  </si>
  <si>
    <t>Serviceassistent</t>
  </si>
  <si>
    <t>Sikkerhedsvagt</t>
  </si>
  <si>
    <t>Særlige tilskud</t>
  </si>
  <si>
    <t>Tilskudstype</t>
  </si>
  <si>
    <t>Starttilskud pr. elev ved indgåelse af mesterlæreaftale</t>
  </si>
  <si>
    <t>Gennemførelsestilskud pr. elev ved afslutning af grundlæggende praktisk oplæring*</t>
  </si>
  <si>
    <t>Tillægstilskud pr. årselev under hovedforløb</t>
  </si>
  <si>
    <t>Formål</t>
  </si>
  <si>
    <t>der deltager i undervisningsforløb i.h.t. LB 55 1995 § 9, stk. 5 om folkeskolen.</t>
  </si>
  <si>
    <t>Der ydes ikke skoleydelse til elever, der deltager i undervisningsforløb som led i aktivering, eller til elever,</t>
  </si>
  <si>
    <t>Handelsuddannelse med specialer, ekskl. specialet "Kundekontaktcenter"</t>
  </si>
  <si>
    <t>Tilskud til praktikuddannelse på produktionsskoler</t>
  </si>
  <si>
    <t>Driftstilskud pr. årselev i praktik på en produktionsskole</t>
  </si>
  <si>
    <t>Beslagsmed</t>
  </si>
  <si>
    <t>Cnc-teknikuddannelsen</t>
  </si>
  <si>
    <t>Under- visn.takst</t>
  </si>
  <si>
    <t>Fælles- udg.takst</t>
  </si>
  <si>
    <t>Bygnings- takst</t>
  </si>
  <si>
    <t>32.01</t>
  </si>
  <si>
    <t>Studenterkursus</t>
  </si>
  <si>
    <t>42.02</t>
  </si>
  <si>
    <t>Finanslovskonto 20.74.02.</t>
  </si>
  <si>
    <t>VUC</t>
  </si>
  <si>
    <t>Enkeltfag HF og Stx*</t>
  </si>
  <si>
    <t xml:space="preserve">                                                     Kostelever</t>
  </si>
  <si>
    <t xml:space="preserve">                                                     Dagelever</t>
  </si>
  <si>
    <t>Akt.gr.- kode</t>
  </si>
  <si>
    <t>Adgangskursus</t>
  </si>
  <si>
    <t>-</t>
  </si>
  <si>
    <t>Grundtilskud</t>
  </si>
  <si>
    <t>pr. kostelev</t>
  </si>
  <si>
    <t xml:space="preserve">Tilskud til SFO  </t>
  </si>
  <si>
    <t>Tilskud til kostafdelinger ved frie grundskoler</t>
  </si>
  <si>
    <t>Tandklinikassistent</t>
  </si>
  <si>
    <t>Finanslovskonto 20.75.01.</t>
  </si>
  <si>
    <t>Køletekniker</t>
  </si>
  <si>
    <t>Maritime håndværksfag</t>
  </si>
  <si>
    <t>Metalsmed</t>
  </si>
  <si>
    <t>Modelsnedker</t>
  </si>
  <si>
    <t>Ortopædist</t>
  </si>
  <si>
    <t>Overfladebehandler</t>
  </si>
  <si>
    <t>Skibsmekaniker</t>
  </si>
  <si>
    <t>Almene fag</t>
  </si>
  <si>
    <t>Takst ved ekstern kompetencegivende undervisning</t>
  </si>
  <si>
    <t>Bygningstaxametertilskud</t>
  </si>
  <si>
    <t xml:space="preserve">Elevstøtte til unge under 18 år </t>
  </si>
  <si>
    <t>Uddannelser inden for indgangen "Merkantil"</t>
  </si>
  <si>
    <t>Uddannelser inden for indgangen "Bil, fly og andre transportmidler"</t>
  </si>
  <si>
    <t>Uddannelser inden for indgangen "Bygge og anlæg"</t>
  </si>
  <si>
    <t>Hjemmeboende elever på 18 år eller derover, pr. uge</t>
  </si>
  <si>
    <t>Uddannelser inden for indgangen "Dyr, planter og natur"</t>
  </si>
  <si>
    <t>Uddannelser inden for indgangen "Mad til mennesker"</t>
  </si>
  <si>
    <t>Uddannelser inden for indgangen "Medieproduktion"</t>
  </si>
  <si>
    <t>Uddannelser inden for indgangen "Produktion og udvikling"</t>
  </si>
  <si>
    <t>Uddannelser inden for indgangen "Strøm, styring og it"</t>
  </si>
  <si>
    <t>Uddannelser inden for indgangen "Sundhed, omsorg og pædagogik"</t>
  </si>
  <si>
    <t>Gastronom</t>
  </si>
  <si>
    <t>Produktionsgartner</t>
  </si>
  <si>
    <t>Skov- og naturtekniker</t>
  </si>
  <si>
    <t>Væksthusgartner</t>
  </si>
  <si>
    <t>Cykel- og motorcykeluddannelsen</t>
  </si>
  <si>
    <t>Entreprenør- og landbrugsmaskinuddannelsen</t>
  </si>
  <si>
    <t>Karrosserismed</t>
  </si>
  <si>
    <t>Mekaniker</t>
  </si>
  <si>
    <t>Vognmaler</t>
  </si>
  <si>
    <t>Ugentlig grundstøtte til forældreuafhængige elever</t>
  </si>
  <si>
    <t>Ugentlig grundstøtte til forældreafhængige elever</t>
  </si>
  <si>
    <t>Efterskoler (inkl. takst for elevstøtte fra konto 98.51)</t>
  </si>
  <si>
    <t>Frie grundskoler</t>
  </si>
  <si>
    <t>Web-integrator</t>
  </si>
  <si>
    <t>Boligmonteringsuddannelsen</t>
  </si>
  <si>
    <t>Byggemontagetekniker</t>
  </si>
  <si>
    <t>Glarmester</t>
  </si>
  <si>
    <t>Skorstensfejer</t>
  </si>
  <si>
    <t>Stenhugger</t>
  </si>
  <si>
    <t>Stukkatør</t>
  </si>
  <si>
    <t>Tagdækker</t>
  </si>
  <si>
    <t>Grundtilskud mv. til statslige selvejende institutioner med almengymnasiale uddannelser</t>
  </si>
  <si>
    <t>Udd.typetilskud første udd.udbud</t>
  </si>
  <si>
    <t>Udd.typetilskud andet udd. udbud</t>
  </si>
  <si>
    <t>* Tillægstakst: Beståede fag på A-niveau pr. elev ( inkl. Moms)</t>
  </si>
  <si>
    <t xml:space="preserve">Kr. pr. elev </t>
  </si>
  <si>
    <t>Træningsskolens arbejdsmarkedsuddannelser</t>
  </si>
  <si>
    <t>Finanslovskonto 20.36.01.</t>
  </si>
  <si>
    <t>Institutioner for erhvervsrettet uddannelse, der pr. 1. januar 2010 ikke har overtaget deres bygninger fra staten, får for de grundlæggende</t>
  </si>
  <si>
    <t>Fiskeriuddannelsen</t>
  </si>
  <si>
    <t>Anlægsstruktør, bygningsstruktør og brolægger</t>
  </si>
  <si>
    <t>Lager- og terminaluddannelsen, trin 1, 2 og 3</t>
  </si>
  <si>
    <t>Redderuddannelsen med specialet Autohjælp</t>
  </si>
  <si>
    <t>Pre-IB</t>
  </si>
  <si>
    <t>Produktør</t>
  </si>
  <si>
    <t>får udbetalt taxametertilskud til indvendig vedligeholdelse i stedet for bygningstaxametertilskud</t>
  </si>
  <si>
    <t>Private gymnasier, øvrige tilskud</t>
  </si>
  <si>
    <t>Social- og sundhedsuddannelser</t>
  </si>
  <si>
    <t>Kontaktpersoner for de forskellige uddannelsesområder</t>
  </si>
  <si>
    <t>Frie grundskoler og efterskoler, kommunale bidrag</t>
  </si>
  <si>
    <t>Redderuddannelsen med specialet Ambulanceassistent</t>
  </si>
  <si>
    <t>Vejgodstransportuddannelsen, trin 1</t>
  </si>
  <si>
    <t>Fiskerigrunduddannelsen</t>
  </si>
  <si>
    <t>Sikkerhedskursus</t>
  </si>
  <si>
    <t>Brobygning til gymnasiale uddannelser</t>
  </si>
  <si>
    <t>Brobygning til merkantile EUD</t>
  </si>
  <si>
    <t>Introduktionskurser</t>
  </si>
  <si>
    <t>Detailhandelsuddannelsen med specialet "Glas, porcelæn og gaveartikler"</t>
  </si>
  <si>
    <t>Detailhandelsuddannelsen med specialet "Radio-TV og multimedier"</t>
  </si>
  <si>
    <t>Eventkoordinator og -assistent</t>
  </si>
  <si>
    <t>Produktionsskoler</t>
  </si>
  <si>
    <t>51.11</t>
  </si>
  <si>
    <t>38.21</t>
  </si>
  <si>
    <t>Skolepraktik</t>
  </si>
  <si>
    <t>31.12</t>
  </si>
  <si>
    <t>Tillægstakster</t>
  </si>
  <si>
    <t>Brobygning til ungdomsuddannelser</t>
  </si>
  <si>
    <t>Introduktionskurser til ungdomsuddannelser</t>
  </si>
  <si>
    <t>Institutionerne skal for elever betalt af andre rekvirenter indbetale forskellen imellem bygningstaksten og</t>
  </si>
  <si>
    <t>Tilskud for elever i EGU-forløb og i individuel EUD</t>
  </si>
  <si>
    <t>Finanslovskonto 20.38.21.</t>
  </si>
  <si>
    <t>Tilskud til kostafdelinger ved institutioner for erhvervsrettet uddannelse</t>
  </si>
  <si>
    <t>Forplejning og tilsyn*</t>
  </si>
  <si>
    <t>Tilskud til elevbetaling**</t>
  </si>
  <si>
    <t>Bygnings- takst***</t>
  </si>
  <si>
    <t>Takster ekskl. moms pr. årselev</t>
  </si>
  <si>
    <t>Almen voksenuddannelse</t>
  </si>
  <si>
    <t>Personvognmekaniker</t>
  </si>
  <si>
    <t>*    Der ydes ikke tilskud til forplejning og tilsyn for elever på landbrugets videregående uddannelser</t>
  </si>
  <si>
    <t>**  Tilskud til elevbetaling udbetales inkl. moms.</t>
  </si>
  <si>
    <t>Kursus for ledere af håndværksvirksomheder</t>
  </si>
  <si>
    <t>Arbejdsstudietekniker</t>
  </si>
  <si>
    <t>Blomsterbinder</t>
  </si>
  <si>
    <t>Skoleydelse:</t>
  </si>
  <si>
    <t>Under 18 år                                       648</t>
  </si>
  <si>
    <t>18 år og derover</t>
  </si>
  <si>
    <t>For elever, der er fyldt 18 år ved kursets begyndelse:</t>
  </si>
  <si>
    <t>For elever, der ikke er fyldt 18 år ved kursets begyndelse:</t>
  </si>
  <si>
    <t>Finanslovskonto 20.51.12.</t>
  </si>
  <si>
    <t>Skoleydelse ved produktionsskoler</t>
  </si>
  <si>
    <t>Finanslovskonto 20.51.13.</t>
  </si>
  <si>
    <t>Kommunale bidrag vedrørende produktionsskoler</t>
  </si>
  <si>
    <t>yder grundtilskud. Det er pr. skole fastsat til:</t>
  </si>
  <si>
    <t>Tilskud for elever i mesterlære</t>
  </si>
  <si>
    <t>Vvs-energiuddannelsen</t>
  </si>
  <si>
    <t>Gymnasial supplering</t>
  </si>
  <si>
    <t>Finanslovskonto 20.42.12.</t>
  </si>
  <si>
    <t>Gymnasial supplering på private gymnasier og studenterkurser</t>
  </si>
  <si>
    <t>Adgangskurser</t>
  </si>
  <si>
    <t>VUC Almen voksenuddannelse ( se også STX, Enkeltfag FVU,AVU og Ordblindeundervisning</t>
  </si>
  <si>
    <t>Urmager</t>
  </si>
  <si>
    <t>Gymnasiale suppleringskurser</t>
  </si>
  <si>
    <t>Takst</t>
  </si>
  <si>
    <t>TAMU</t>
  </si>
  <si>
    <t>Træningsskolens arbejdsmarkedsuddannelser TAMU</t>
  </si>
  <si>
    <t xml:space="preserve">Stx </t>
  </si>
  <si>
    <t>Fysik</t>
  </si>
  <si>
    <t>Kemi</t>
  </si>
  <si>
    <t>Biologi</t>
  </si>
  <si>
    <t>Musik</t>
  </si>
  <si>
    <t>Pædagogikumtaxameter</t>
  </si>
  <si>
    <t>Kursustaxameter</t>
  </si>
  <si>
    <t>Pædagogikumtaxameter-tilskud udbetales efter antallet af årspædagogikumkandidater.</t>
  </si>
  <si>
    <t>Kursustaxameteret til udbydere af teoretisk pædagogikum efter den nye ordning udbetales efter eksamens-STÅ-modellen.</t>
  </si>
  <si>
    <t>31.11</t>
  </si>
  <si>
    <t>Uddannelse</t>
  </si>
  <si>
    <t>Tillægstakst</t>
  </si>
  <si>
    <t>pr. årselev</t>
  </si>
  <si>
    <t>pr.årselev</t>
  </si>
  <si>
    <t>Iværksætteruddannelsen</t>
  </si>
  <si>
    <t>Administrationstakst, GSK</t>
  </si>
  <si>
    <t>Administrationstakst, fagpakke</t>
  </si>
  <si>
    <t>Forkursus til mejeriingeniøruddannelsen</t>
  </si>
  <si>
    <t>Hhx</t>
  </si>
  <si>
    <t>Htx</t>
  </si>
  <si>
    <t>Alle takster gives pr. årselev:</t>
  </si>
  <si>
    <t>22.22</t>
  </si>
  <si>
    <t>22.11-22.15</t>
  </si>
  <si>
    <t>Erhvervsuddannelser</t>
  </si>
  <si>
    <t>31.01</t>
  </si>
  <si>
    <t>22.01</t>
  </si>
  <si>
    <t>42.11</t>
  </si>
  <si>
    <t>41.01</t>
  </si>
  <si>
    <t>Generelle driftstilskud</t>
  </si>
  <si>
    <t>Fællesudgiftstaxameter</t>
  </si>
  <si>
    <t>Undervisningstaxameter</t>
  </si>
  <si>
    <t>pr. elev</t>
  </si>
  <si>
    <t>Elever under 18 år, pr. uge</t>
  </si>
  <si>
    <t>Sats</t>
  </si>
  <si>
    <t>Praktikpladsaftaler, tilskud til (AER)</t>
  </si>
  <si>
    <t>Skolepraktikydelse (AER)</t>
  </si>
  <si>
    <t>Finansuddannelsen</t>
  </si>
  <si>
    <t>Digital media</t>
  </si>
  <si>
    <t>Elektronikoperatør</t>
  </si>
  <si>
    <t>Film- og tv-produktionsuddannelsen</t>
  </si>
  <si>
    <t>Forsyningsoperatør</t>
  </si>
  <si>
    <t>Fotograf</t>
  </si>
  <si>
    <t>Frontline pc-supporter</t>
  </si>
  <si>
    <t>Frontline radio-tv-supporter</t>
  </si>
  <si>
    <t>Grafisk Tekniker</t>
  </si>
  <si>
    <t>Industrioperatør</t>
  </si>
  <si>
    <t>kurser af mindst 12 ugers varighed</t>
  </si>
  <si>
    <t>kurser under 12 ugers varighed</t>
  </si>
  <si>
    <t>Kostelever</t>
  </si>
  <si>
    <t>Dagelever</t>
  </si>
  <si>
    <t>Der skal således hverken beregnes statslig eller kommunal elevstøtte.</t>
  </si>
  <si>
    <t>Greenkeeperassistent</t>
  </si>
  <si>
    <t>Industrislagter</t>
  </si>
  <si>
    <t>Mejerist</t>
  </si>
  <si>
    <t>Receptionist</t>
  </si>
  <si>
    <t>Tarmrenser</t>
  </si>
  <si>
    <t>Tjener</t>
  </si>
  <si>
    <t>Lufthavnsoperatør, trin 1</t>
  </si>
  <si>
    <t>Finanslovskonto 20.48.04.</t>
  </si>
  <si>
    <t>Grundtilskud m.v til private gymnasier, studenterkurser og hf-kurser</t>
  </si>
  <si>
    <t>IB-tilskud</t>
  </si>
  <si>
    <t xml:space="preserve">Driftstilskud (pr. årselev) </t>
  </si>
  <si>
    <t>Tilskud til oprettede studieretninger og musikalsk grundkursus</t>
  </si>
  <si>
    <t>Deltagere i kombinationsforløb (pr. årselev)</t>
  </si>
  <si>
    <t>Vejledningstilskud (pr. påbegyndt egu-plan)</t>
  </si>
  <si>
    <t>Vejledningstilskud (pr. gennemført egu-plan)</t>
  </si>
  <si>
    <t>Bygningstilskud (pr. årselev)</t>
  </si>
  <si>
    <t>72.41</t>
  </si>
  <si>
    <t xml:space="preserve">Bopælskommunen betaler bidrag til staten for elever i frie grundskoler og elever under 18 år på efterskoler. </t>
  </si>
  <si>
    <t>1 årselev = 1 elev i 40 uger</t>
  </si>
  <si>
    <t>Bidrag pr. bidragselev</t>
  </si>
  <si>
    <t>Handelsuddannelsen med specialer</t>
  </si>
  <si>
    <t>Maskinsnedker</t>
  </si>
  <si>
    <t>Værkstøjsmager</t>
  </si>
  <si>
    <t>Almen voksenuddannelse**</t>
  </si>
  <si>
    <t>Finanslovskonto 20.48.02.</t>
  </si>
  <si>
    <t>Deltagerbetaling 1</t>
  </si>
  <si>
    <t>Deltagerbetaling 2</t>
  </si>
  <si>
    <t>Forberedende voksenundervisning (FVU)**</t>
  </si>
  <si>
    <t>Udvalgte fag</t>
  </si>
  <si>
    <t>Administration</t>
  </si>
  <si>
    <t>Ordblindeundervisning**</t>
  </si>
  <si>
    <t>Pr. årselev</t>
  </si>
  <si>
    <t>Pr. deltager</t>
  </si>
  <si>
    <t>Forberedende voksenundervisning (FVU)*</t>
  </si>
  <si>
    <t>Visitationstest</t>
  </si>
  <si>
    <t>Udrednings- og plantakst</t>
  </si>
  <si>
    <t>74.02</t>
  </si>
  <si>
    <t>Refusion på 65 pct. af udgifter til skoleydelse</t>
  </si>
  <si>
    <t>EGU-Kommunal-refusion</t>
  </si>
  <si>
    <t>52.01</t>
  </si>
  <si>
    <t>EGU-kommunal refusion</t>
  </si>
  <si>
    <t>Detailhandelsuddannelsen med specialer</t>
  </si>
  <si>
    <t>Kontoruddannelsen, generel</t>
  </si>
  <si>
    <t>Kontoruddannelsen med specialer</t>
  </si>
  <si>
    <t>Ugetakst f. 18 år og derover, udeboende</t>
  </si>
  <si>
    <t>Ugetakst 18 år og derover, hjemmeboende</t>
  </si>
  <si>
    <t>Personbefordring jf. EU direktiv 2003/59/EF</t>
  </si>
  <si>
    <t>Plastsvejsning</t>
  </si>
  <si>
    <t>Svejseuddannelser</t>
  </si>
  <si>
    <t>Vådrum</t>
  </si>
  <si>
    <t>Takstgruppe 12</t>
  </si>
  <si>
    <t>Dykkerområdet</t>
  </si>
  <si>
    <t>Godstransport jf. EU direktiv 2003/59/EF</t>
  </si>
  <si>
    <t>Takstgruppe 13</t>
  </si>
  <si>
    <t>Enkeltfag HF og Stx</t>
  </si>
  <si>
    <t>Organisatoriske fag</t>
  </si>
  <si>
    <t>Havne- og terminaluddannelsen</t>
  </si>
  <si>
    <t>Hhx- og htx-enkeltfag</t>
  </si>
  <si>
    <t>Hhx-enkeltfag, efterlønsmodtagere og alderspensionister</t>
  </si>
  <si>
    <t>Htx-enkeltfag, efterlønsmodtagere og alderspensionister</t>
  </si>
  <si>
    <t>Enkeltfagstakst for personer, der modtager efterløn eller aldersbetinget pension</t>
  </si>
  <si>
    <t>HHX</t>
  </si>
  <si>
    <t>EUX</t>
  </si>
  <si>
    <t>Særlige takster for personer, der modtager efterløn eller aldersbetinget pension</t>
  </si>
  <si>
    <t>Mekaniker (afløb)</t>
  </si>
  <si>
    <t>Finanslovskonto 20.41.01,</t>
  </si>
  <si>
    <t>Maja Gjern</t>
  </si>
  <si>
    <t>tilbage til forsiden</t>
  </si>
  <si>
    <t>Finanslovskonto 20.22.01. Frie grundskoler</t>
  </si>
  <si>
    <t>International Baccalaureate</t>
  </si>
  <si>
    <t>Pre International Baccalaureate</t>
  </si>
  <si>
    <t>stx</t>
  </si>
  <si>
    <t>Team Danmark 4-årigt forløb</t>
  </si>
  <si>
    <t>2-årig HF</t>
  </si>
  <si>
    <t>3-årig HF</t>
  </si>
  <si>
    <t>* Tillægstakst: Beståede fag på A-niveau pr. elev ( ingen momsfaktor):</t>
  </si>
  <si>
    <t>Der udbetales bygningstaxameter til Høng gymnasium og HF-kursus i stedet for indvendig vedligeholdelse</t>
  </si>
  <si>
    <t>Bioteknologi</t>
  </si>
  <si>
    <t>71.11</t>
  </si>
  <si>
    <t>IKV</t>
  </si>
  <si>
    <t>eller for EGU-elever overgår til anden kompetencegivende uddannelse</t>
  </si>
  <si>
    <t>En EGU-elev indberettes på den uddannelse, som eleven følger</t>
  </si>
  <si>
    <t>Tilskud til inklusion</t>
  </si>
  <si>
    <t xml:space="preserve">** Til institutioner for almengymnasiale uddannelser, der ikke har fået tilbud om at overtage deres bygninger fra staten pr. 1. januar 2014, udbetales der </t>
  </si>
  <si>
    <t>taxametertilskud til indvendig vedligeholdelse i stedet for bygningstaxametertilskud, jf. anmærkning</t>
  </si>
  <si>
    <t>AMU-uddannelser, EVE-finansieret (inden for fælles kompetencebeskriv.) ekskl. moms</t>
  </si>
  <si>
    <t>Åben Uddannelse EVE - Finansieret (uden for fælles kompetencebeskrivelse) ekskl. moms</t>
  </si>
  <si>
    <t>Virksomhedsrettet til FVU (tillægstakst)</t>
  </si>
  <si>
    <t>Institutioner for erhvervsrettet uddannelse og for almengymnasiale uddannelser, der pr. 1.1.2010 ikke har overtaget deres bygninger fra staten,</t>
  </si>
  <si>
    <t>Takst 1</t>
  </si>
  <si>
    <t>Takst 2</t>
  </si>
  <si>
    <t>Takst 3</t>
  </si>
  <si>
    <t>31.02</t>
  </si>
  <si>
    <t>Finanslovskonto 20.31.02.</t>
  </si>
  <si>
    <t>Undervis-ningstakst</t>
  </si>
  <si>
    <t>Færdigørel-sestakst</t>
  </si>
  <si>
    <t>Fælleud-giftstakst</t>
  </si>
  <si>
    <t xml:space="preserve">EUX - Kompetencegivende eksamen </t>
  </si>
  <si>
    <t>Socialt taxameter:      Teknisk og merkantilt grundforløb</t>
  </si>
  <si>
    <t>Kostelever, Forældreuafhængig (over 19 år)</t>
  </si>
  <si>
    <t>Dagelever, Forældreuafhængig (over 19 år)</t>
  </si>
  <si>
    <t xml:space="preserve">                               </t>
  </si>
  <si>
    <t>Teknologi, byggeri og transport</t>
  </si>
  <si>
    <t>Cøsaformål</t>
  </si>
  <si>
    <t>Socialt taxameter:     STX -og HF</t>
  </si>
  <si>
    <t>Kasper Bruun Breinbjerg</t>
  </si>
  <si>
    <t>Kombineret Ungdomsuddannelse</t>
  </si>
  <si>
    <t>Finanslovskonto 20.53.01.</t>
  </si>
  <si>
    <t>53.01</t>
  </si>
  <si>
    <t>Driftstilskud (pr. årselev)</t>
  </si>
  <si>
    <t>Takster eksklusiv moms</t>
  </si>
  <si>
    <t>Takster inklusiv moms</t>
  </si>
  <si>
    <t>Driftstilskud</t>
  </si>
  <si>
    <t>Momstillægsfaktor</t>
  </si>
  <si>
    <t>Opregning til taxameter inkl. moms</t>
  </si>
  <si>
    <t>Specialundervisningstilskud</t>
  </si>
  <si>
    <t>Takst for 1. specialundervisningselev</t>
  </si>
  <si>
    <t>Takst for 2. specialundervisningselev</t>
  </si>
  <si>
    <t>Takst for 3. og følgende specialundervisningselever</t>
  </si>
  <si>
    <t>Takst for 13. og følgende specialundervisningselever på profilskoler</t>
  </si>
  <si>
    <t>Hhx-enkeltfag</t>
  </si>
  <si>
    <t>Htx-enkeltfag</t>
  </si>
  <si>
    <t xml:space="preserve">Bygnings- takst </t>
  </si>
  <si>
    <t xml:space="preserve">Bygningstakst til institutioner under § 19 Uddannelses- og Forskningsministeriet, der afholder uddannelsesaktivitet i SEA-bygninger, dvs. bygninger lejet gennem den statslige huslejeordning (SEA-ordningen) </t>
  </si>
  <si>
    <t>1 STÅ (studenterårsværk) er studieaktivitet svarende til et års normeret studietid (60 ECTS)</t>
  </si>
  <si>
    <t>Præmie for optagelse på erhvervsuddannelse</t>
  </si>
  <si>
    <t>Bådmekaniker SPR</t>
  </si>
  <si>
    <t>Bådmekaniker SPR VFU DEL</t>
  </si>
  <si>
    <t>Glarmester SPR</t>
  </si>
  <si>
    <t>Glarmester SPR VFU DEL</t>
  </si>
  <si>
    <t>Tagdækker  SPR VFU DEL</t>
  </si>
  <si>
    <t>Ejendomsservicetekniker SPR</t>
  </si>
  <si>
    <t>Ejendomsservicetekniker SPR VFU DEL</t>
  </si>
  <si>
    <t>Gartner SPR</t>
  </si>
  <si>
    <t>Gartner SPR VFU DEL</t>
  </si>
  <si>
    <t>Grafisk tekniker SPR</t>
  </si>
  <si>
    <t>Grafisk tekniker SPR VFU DEL</t>
  </si>
  <si>
    <t>Produktør SPR</t>
  </si>
  <si>
    <t>Industrioperatør SPR</t>
  </si>
  <si>
    <t>Overfladebehandler SPR</t>
  </si>
  <si>
    <t>Køletekniker SPR</t>
  </si>
  <si>
    <t>Cnc-teknikeruddannelsen SPR</t>
  </si>
  <si>
    <t>Produktør SPR VFU DEL</t>
  </si>
  <si>
    <t>Industrioperatør SPR VFU DEL</t>
  </si>
  <si>
    <t>Overfladebehandler SPR VFU DEL</t>
  </si>
  <si>
    <t>Køletekniker SPR VFU DEL</t>
  </si>
  <si>
    <t>Cnc-teknikeruddannelsen SPR VFU DEL</t>
  </si>
  <si>
    <t>Frontline radio/tv supporter SPR</t>
  </si>
  <si>
    <t>Frontline PC-supporter SPR</t>
  </si>
  <si>
    <t>Teater-, udstillings- og eventtekniker SPR</t>
  </si>
  <si>
    <t>Frontline radio/tv supporter SPR VFU DEL</t>
  </si>
  <si>
    <t>Frontline PC-supporter SPR VFU DEL</t>
  </si>
  <si>
    <t>Teater-, udstillings- og eventtekniker SPR VFU DEL</t>
  </si>
  <si>
    <t>Takstkatalog for uddannelser uden for Fælleskompetencebeskrivelse</t>
  </si>
  <si>
    <t>ekskl. moms</t>
  </si>
  <si>
    <t>inkl. moms</t>
  </si>
  <si>
    <t>Undervisning</t>
  </si>
  <si>
    <t>Fællesudgifter</t>
  </si>
  <si>
    <t>byg.taxameter</t>
  </si>
  <si>
    <t>Fælleudgifter</t>
  </si>
  <si>
    <t>Bygningstaxameter</t>
  </si>
  <si>
    <t>Med fri deltagerbetaling</t>
  </si>
  <si>
    <t xml:space="preserve">EUD-enkeltfag </t>
  </si>
  <si>
    <t>merkantile</t>
  </si>
  <si>
    <t>Tekniske</t>
  </si>
  <si>
    <t xml:space="preserve">  </t>
  </si>
  <si>
    <t>Deltidsuddannelser</t>
  </si>
  <si>
    <t>It-administrator</t>
  </si>
  <si>
    <t>Tilsynstekniker</t>
  </si>
  <si>
    <t xml:space="preserve">Finanslovskonto § 20.72.01 </t>
  </si>
  <si>
    <t>Deltagerbetaling</t>
  </si>
  <si>
    <t>Maximalt tillæg</t>
  </si>
  <si>
    <t>Samlet deltagerbetaling</t>
  </si>
  <si>
    <t>(kr. pr. uge)</t>
  </si>
  <si>
    <t>(kr. pr. årselev)</t>
  </si>
  <si>
    <t>inkl. tillæg pr. uge</t>
  </si>
  <si>
    <t>It-fag</t>
  </si>
  <si>
    <t>Sprogfag</t>
  </si>
  <si>
    <t>Social- og sundhedsfag</t>
  </si>
  <si>
    <t>Undervisningstakster</t>
  </si>
  <si>
    <t>PR.ÅRSELEV= 1 elev i 40 uger</t>
  </si>
  <si>
    <t>Inkl. moms</t>
  </si>
  <si>
    <t>Undervisningstaxameter ved ingen deltagerbetaling</t>
  </si>
  <si>
    <t>Takstgruppe 2</t>
  </si>
  <si>
    <t>IKV/screening</t>
  </si>
  <si>
    <t>Tekstil og beklædning</t>
  </si>
  <si>
    <t xml:space="preserve">El-området/automatik og styring </t>
  </si>
  <si>
    <t xml:space="preserve">Ambulerende fiskerikurser </t>
  </si>
  <si>
    <t>Køreteknik, energirigtig kørsel samt vintertjeneste</t>
  </si>
  <si>
    <t>Maskinbetjening, meget store maskiner &amp; ambul. fiskerikurser</t>
  </si>
  <si>
    <t>Takst ekskl. moms</t>
  </si>
  <si>
    <t>takst inkl. moms</t>
  </si>
  <si>
    <t>Ambulering vedrørende erhvervsfisker-</t>
  </si>
  <si>
    <t>uddannelse afholdt på Athene</t>
  </si>
  <si>
    <t>Tillægstakste AMU på andre tidspunkter</t>
  </si>
  <si>
    <t>Tillægstakst koordination af flygtningeforløb</t>
  </si>
  <si>
    <t>Bemærkninger:</t>
  </si>
  <si>
    <t>For specifikke erhvervsfiskerkurser kan der udbetales en tillægstakst i forbindelse med ambulering afholdt på Athene,</t>
  </si>
  <si>
    <t>Fællesudgiftstakster pr. årselev</t>
  </si>
  <si>
    <t>m2-norm</t>
  </si>
  <si>
    <t>Område</t>
  </si>
  <si>
    <t>Fællesudgifter uden moms</t>
  </si>
  <si>
    <t>Fællesudgifter inkl. moms</t>
  </si>
  <si>
    <t>10 m2</t>
  </si>
  <si>
    <t>Merkantile</t>
  </si>
  <si>
    <t>12 m2</t>
  </si>
  <si>
    <t>15 m2</t>
  </si>
  <si>
    <t>Tekniske/Landbrug/ Social og sundhedsudd.</t>
  </si>
  <si>
    <t>28 m2</t>
  </si>
  <si>
    <t>Tekniske/Landbrug</t>
  </si>
  <si>
    <t>37 m2</t>
  </si>
  <si>
    <t>46 m2</t>
  </si>
  <si>
    <t>55 m2</t>
  </si>
  <si>
    <t>64 m2</t>
  </si>
  <si>
    <t>Administrationstillægstakst (pr. påbegyndt uddannelsesmål)</t>
  </si>
  <si>
    <t>Fællesudgiftstillægstakst køreteknisk anlæg (pr. kursist pr. uddannelsesmål)</t>
  </si>
  <si>
    <t xml:space="preserve">Der udbetales tillægstakster for administration af AMU-uddannelser samt til dækning af de særlige udgifter, der er forbundet med at afholde AMU-uddannelser på køreteknisk anlæg. </t>
  </si>
  <si>
    <t xml:space="preserve">Administrationstillægstaksten er tilrettelagt som en takst pr. kursist pr. uddannelsesmål (arbejdsmarkedsuddannelse/enkeltfag)/IKV/screening af basale færdigheder for at fremme udbud af korte uddannelser. Taksten </t>
  </si>
  <si>
    <t xml:space="preserve">udbetales på baggrund af påbegyndte deltagere pr. uddannelsesmål. Hvis en person påbegynder mere end et uddannelsesmål i løbet af et </t>
  </si>
  <si>
    <t xml:space="preserve">finansår, kan personen udløse taksten mere end en gang. Hvis uddannelsesmålet afvikles som splitforløb, kan den samme person kun </t>
  </si>
  <si>
    <t>udløse en takst pr. uddannelsesmål for hele splitforløbet.</t>
  </si>
  <si>
    <t>Bygningstakster</t>
  </si>
  <si>
    <t>bygningstaxameter inkl. moms</t>
  </si>
  <si>
    <t>ekskl. moms (kr.)</t>
  </si>
  <si>
    <t>Merkantile uddannelser:</t>
  </si>
  <si>
    <t>Tekniske uddannelser:</t>
  </si>
  <si>
    <t>15 m2 teori</t>
  </si>
  <si>
    <t>28 m2 haller</t>
  </si>
  <si>
    <t>28 m2 værksted</t>
  </si>
  <si>
    <t>28 m2 lab./værksted</t>
  </si>
  <si>
    <t>28 m2 laboratorium</t>
  </si>
  <si>
    <t>37 m2 værksted</t>
  </si>
  <si>
    <t>46 m2 haller</t>
  </si>
  <si>
    <t>55 m2 værksted</t>
  </si>
  <si>
    <t>55 m2 slagteri</t>
  </si>
  <si>
    <t>64 m2 haller</t>
  </si>
  <si>
    <t>64 m2 lab/værksted</t>
  </si>
  <si>
    <t>På AMU-uddannelser er der ikke regionaliseringsfaktorer.</t>
  </si>
  <si>
    <t xml:space="preserve">takst inkl. moms </t>
  </si>
  <si>
    <t>Bygningstillægstakst køreteknisk anlæg (pr. kursist pr. uddannelsesmål)</t>
  </si>
  <si>
    <t>bemærk:</t>
  </si>
  <si>
    <t>Bygningstillægstakst udbetales til uddannelser, hvori der indgår kørsel på køreteknisk anlæg.</t>
  </si>
  <si>
    <t xml:space="preserve">Institutioner, der ikke har fået tilbud om at overtage deres bygninger fra staten pr. 1. januar 2014, </t>
  </si>
  <si>
    <t xml:space="preserve">får for arbejdsmarkedsuddannelser mv. udbetalt taxametertilskud til indvendig vedligeholdelse, </t>
  </si>
  <si>
    <t>jf. anmærkningerne i afsnittet Bygningstaxametertilskud, tidligere amtslige institutioner under § 20. Undervisningsministeriet.</t>
  </si>
  <si>
    <t>Taxametertilskud til indvendig vedligeholdelse:</t>
  </si>
  <si>
    <t>Ekskl.moms</t>
  </si>
  <si>
    <t>Vedligeholdelsestaxameter (15 m2)</t>
  </si>
  <si>
    <t>Kontor, handel og forretningsservice</t>
  </si>
  <si>
    <t>Omsorg, sundhed og pædagogik</t>
  </si>
  <si>
    <t>Indiv. EUD,   Kontor, handel og forretningsservice</t>
  </si>
  <si>
    <t>Indiduel EUD, Teknologi, byggeri og transport</t>
  </si>
  <si>
    <t>Individuel EUD, Fødevarer, jordbrug og oplevelser</t>
  </si>
  <si>
    <t>Uddannelseselementer uden deltagerbetaling</t>
  </si>
  <si>
    <t>GVU, Kompetenceafklarende forløb</t>
  </si>
  <si>
    <t>GVU, Praktisk-faglige forløb:</t>
  </si>
  <si>
    <t xml:space="preserve"> - merkantile</t>
  </si>
  <si>
    <t xml:space="preserve"> - tekniske (inkl. SOSU)</t>
  </si>
  <si>
    <t xml:space="preserve">Der er fri deltagerbetaling på alle uddannelser undtagen uddannelseselementer i GVU, </t>
  </si>
  <si>
    <t>der er friholdt for deltagerbetaling. For EUD-enkeltfag og deltidsuddannelser udbudt som åben uddannelse ydes der ikke fællesudgiftstaxameter.</t>
  </si>
  <si>
    <t>Særlige tilskud ifm. afløb af GVU</t>
  </si>
  <si>
    <t>Tillægstakster per årselev</t>
  </si>
  <si>
    <t>GVU tillægstaxameter merkantile uddannelser</t>
  </si>
  <si>
    <t>GVU tillægstaxameter tekniske uddannelser</t>
  </si>
  <si>
    <t>GVU-tillægstaxameter til merkantile og tekniske uddannelser ydes kun til EUD-enkeltfag afholdt som led i en GVU.</t>
  </si>
  <si>
    <t>Skuemester/censor ved tekniske prøver i CVU (per prøve)</t>
  </si>
  <si>
    <t>Vejledning/uddannelsesplan ved GVU (per uddannelsesplan)</t>
  </si>
  <si>
    <t>Materialer og lokaleleje ved tekniske prøver (per prøve)</t>
  </si>
  <si>
    <t xml:space="preserve">Taxametertilskud til indvendig vedligeholdelse </t>
  </si>
  <si>
    <t>Vedligeholdelsestaxameter</t>
  </si>
  <si>
    <t>får for åben uddannelse og deltidsuddannelser under EVE udbetalt taxametertilskud til indvendig vedligeholdelse,</t>
  </si>
  <si>
    <t xml:space="preserve"> jf. anmærkningerne i afsnittet Bygningstaxametertilskud, tidligere amtslige institutioner under § 20. Undervisningsministeriet.</t>
  </si>
  <si>
    <t>Merkantil EUX</t>
  </si>
  <si>
    <t xml:space="preserve">Teknisk EUX </t>
  </si>
  <si>
    <t>Studierettet påbygning til teknisk eud</t>
  </si>
  <si>
    <t>Studierettet påbygning til merkantil eud</t>
  </si>
  <si>
    <t>Læse-, skrive- og regnefag</t>
  </si>
  <si>
    <t>kr.</t>
  </si>
  <si>
    <t>Finanslovskonto 20.71.11. Frie fagskoler</t>
  </si>
  <si>
    <t>Finanslovskonto 20.71.12. Kommunale bidrag vedrørende frie fagskoler</t>
  </si>
  <si>
    <t>Frederiksholms Kanal 25</t>
  </si>
  <si>
    <t>Økonomi- og Koncernafdelingen</t>
  </si>
  <si>
    <t>Skoleydelse til produktionsskoleelever under 25 år (optaget før 1. januar 2017)</t>
  </si>
  <si>
    <t>Tilskud til specialundervisning og anden specialpædagogisk bistand</t>
  </si>
  <si>
    <t>Mindste ugentlige elevbetaling for 2017 (kr.)</t>
  </si>
  <si>
    <t>Undervisning ved frie grundskoler på småøer</t>
  </si>
  <si>
    <t>Elevbetaling for ophold på en kostafdeling udgør 500 kr. pr. uge pr. elev</t>
  </si>
  <si>
    <t>Biologiteknologi</t>
  </si>
  <si>
    <t>Geovidenskab</t>
  </si>
  <si>
    <t xml:space="preserve"> 2-årigt hhx kursus</t>
  </si>
  <si>
    <t>Studierettet påbygning til merkantile EUD</t>
  </si>
  <si>
    <t>Studierettet påbygning til tekniske EUD</t>
  </si>
  <si>
    <t>EUD-påbygning indberettes som skoleperiode på det relevante EUD-formålsnummer</t>
  </si>
  <si>
    <t>Finanslovskonto 20.42.02</t>
  </si>
  <si>
    <t>Indvendig vedligeholdelse</t>
  </si>
  <si>
    <t>Laboritoriekurser</t>
  </si>
  <si>
    <t>Individuel EUD, Omsorg, sundhed og pædagogik</t>
  </si>
  <si>
    <t>Fødevarer, jordbrug og oplevelser</t>
  </si>
  <si>
    <t>Individuel EUD, bil, fly og andre transportmidler</t>
  </si>
  <si>
    <t>Individuel EUD, bygge og anlæg</t>
  </si>
  <si>
    <t>Individuel EUD, bygnings- og brugerservice</t>
  </si>
  <si>
    <t>Individuel. EUD, dyr, planter og natur</t>
  </si>
  <si>
    <t>Individuel EUD, krop og stil</t>
  </si>
  <si>
    <t>Individuel EUD, mad til mennesker</t>
  </si>
  <si>
    <t>Individuel EUD, medieproduktion</t>
  </si>
  <si>
    <t>Individuel EUD, produktion og udvikling</t>
  </si>
  <si>
    <t>Individuel EUD, strøm, styring og it</t>
  </si>
  <si>
    <t>Individuel EUD, sundhed, omsorg og pædagogik</t>
  </si>
  <si>
    <t>Individuel EUD, transport og logistik</t>
  </si>
  <si>
    <t>BEMÆRK - takstkatalog for fag - kan først blive dannet, når de endelige takster foreligger på FL 2017.</t>
  </si>
  <si>
    <t>Jeppe Christiansen</t>
  </si>
  <si>
    <t>Maja Kasten</t>
  </si>
  <si>
    <t>1220 København K</t>
  </si>
  <si>
    <t>Konto på FFL 2017</t>
  </si>
  <si>
    <t>33 92 50 17</t>
  </si>
  <si>
    <t xml:space="preserve">Jeppe.Christiansen@uvm.dk </t>
  </si>
  <si>
    <t>Adgangskurser til ingeniøruddannelser</t>
  </si>
  <si>
    <t>33 92 55 17</t>
  </si>
  <si>
    <t xml:space="preserve">Maja.Gjern@uvm.dk  </t>
  </si>
  <si>
    <t>33 92 51 67</t>
  </si>
  <si>
    <t xml:space="preserve">Maja.Kasten@uvm.dk </t>
  </si>
  <si>
    <t>AMU-uddannelser, EVE-finansieret (inden for FKB)</t>
  </si>
  <si>
    <t>33 92 54 64</t>
  </si>
  <si>
    <t xml:space="preserve">kasper.bruun.breinbjerg@uvm.dk </t>
  </si>
  <si>
    <t>33 92 54 95</t>
  </si>
  <si>
    <t>33 92 50 87</t>
  </si>
  <si>
    <t xml:space="preserve">Maja.Kasten@uvm.dk  </t>
  </si>
  <si>
    <t xml:space="preserve">Jeppe.Christiansen@uvm.dk  </t>
  </si>
  <si>
    <t>33 92 56 12</t>
  </si>
  <si>
    <t>Ejnar.Lomholt@uvm.dk</t>
  </si>
  <si>
    <t>Kostafdelinger på erhvervsskoler</t>
  </si>
  <si>
    <t>33 92 56 64</t>
  </si>
  <si>
    <t>Åben uddannelse, EVE-finansieret (uden for FKB)</t>
  </si>
  <si>
    <t xml:space="preserve">kasper.bruun.breinbjerg@uvm.dk  </t>
  </si>
  <si>
    <t xml:space="preserve">Maja.Gjern@uvm.dk   </t>
  </si>
  <si>
    <t>Geografisk grundtilskud</t>
  </si>
  <si>
    <t>Bygnings- takst**</t>
  </si>
  <si>
    <t>Merkantilt grundforløb***</t>
  </si>
  <si>
    <t>Merkantil (afløb)</t>
  </si>
  <si>
    <t>Tekniske grundforløb***</t>
  </si>
  <si>
    <t>Bil, fly og andre transportmidler (afløb)</t>
  </si>
  <si>
    <t>Bygge og anlæg (afløb)</t>
  </si>
  <si>
    <t>Bygnings- og brugerservice (afløb)</t>
  </si>
  <si>
    <t>Dyr, planter og natur (afløb)</t>
  </si>
  <si>
    <t>Krop og stil (afløb)</t>
  </si>
  <si>
    <t>Mad til mennesker (afløb)</t>
  </si>
  <si>
    <t>Medieproduktion (afløb)</t>
  </si>
  <si>
    <t>Produktion og udvikling (afløb)</t>
  </si>
  <si>
    <t>Strøm, styring og it (afløb)</t>
  </si>
  <si>
    <t>Sundhed, omsorg og pædagogik (afløb)</t>
  </si>
  <si>
    <t>Transport og logistik (afløb)</t>
  </si>
  <si>
    <t>Uddannelser inden for hovedområdet "Kontor, handel og forretningsservice"</t>
  </si>
  <si>
    <t>Handelsuddannelse med specialet "Kundekontaktcenter" (afløb)</t>
  </si>
  <si>
    <t>Kontoruddannelsen, generel (afløb)</t>
  </si>
  <si>
    <t>Sundhedsservicesekretær (afløb)</t>
  </si>
  <si>
    <t>Uddannelser inden for hovedområdet "Teknologi, byggeri og transport"</t>
  </si>
  <si>
    <t>Autolakerer</t>
  </si>
  <si>
    <t>Skibstekniker (afløb)</t>
  </si>
  <si>
    <t>Buscchauffør i kollektiv trafik, trin 3</t>
  </si>
  <si>
    <t>Buscchauffør i kollektiv trafik, trin 2</t>
  </si>
  <si>
    <t>Kranføreruddannelsen, trin 1</t>
  </si>
  <si>
    <t>Personbefordringsuddannelsen, trin 1 (afløb)</t>
  </si>
  <si>
    <t>Personbefordringsuddannelsen, trin 2 og 3 (afløb)</t>
  </si>
  <si>
    <t>Uddannelser inden for hovedområdet "Fødevarer, jordbrug og oplevelser"</t>
  </si>
  <si>
    <t>Gartner</t>
  </si>
  <si>
    <t>Landbrugsuddannelsen, trin 1 og 2</t>
  </si>
  <si>
    <t>Produktionsgartner (afløb)</t>
  </si>
  <si>
    <t>Væksthusgartner (afløb)</t>
  </si>
  <si>
    <t>Ferskvareassistentuddannelsen (afløb)</t>
  </si>
  <si>
    <t>Hotel- og fritidsassistent (afløb)</t>
  </si>
  <si>
    <t>Uddannelser inden for hovedområdet "Omsorg, sundhed og pædagogik"</t>
  </si>
  <si>
    <t>Socialt taxameter:      Teknisk og Merkantilt grundforløb (afløb) og erhvervsfaglige hovedområder for grundforløb</t>
  </si>
  <si>
    <t>Der udbetales kun færdiggørelsestaxameter efter færdiggørelse af grundforløb 2.</t>
  </si>
  <si>
    <t>***</t>
  </si>
  <si>
    <t>For de nye hovedområder under merkantilt og teknisk grundforløb udbetales der samme takst for aktivitet på hhv. grundforløb 1 og grundforløb 2.</t>
  </si>
  <si>
    <t>Afløb af GVU</t>
  </si>
  <si>
    <t>Socialt taxameter:      Hhx, Hhx (2 årig forsøgsordning) og Htx</t>
  </si>
  <si>
    <t>Undervisningsministeriet</t>
  </si>
  <si>
    <t>Takstkatalog for FFL 2018</t>
  </si>
  <si>
    <t>Elever med særlige behov</t>
  </si>
  <si>
    <t>Skoler godkendt med et samlet særligt undervisningstilbud</t>
  </si>
  <si>
    <t>Grundtakst, alle elever</t>
  </si>
  <si>
    <t>Tillægstakst 1, specialundervisning</t>
  </si>
  <si>
    <t>Tillægstakst 2, særligt omfattende støttebehov</t>
  </si>
  <si>
    <t>Finanslovskonto 20.71.21 Grundtilskud til frie fagskoler</t>
  </si>
  <si>
    <t>Grunsdtilskud pr. skole</t>
  </si>
  <si>
    <t>Takstkatalog FFL 2018</t>
  </si>
  <si>
    <t>Driftstakst 1 (8. og 9. klasse)</t>
  </si>
  <si>
    <t>Driftstakst 2 (10. klasse)</t>
  </si>
  <si>
    <t xml:space="preserve">Tillægstakst for elever på meritgivende brobygning </t>
  </si>
  <si>
    <t>Tillægstakst for indvandrere eller efterkommere heraf</t>
  </si>
  <si>
    <t>Tillægstakst for danskundervisning til tosprogede</t>
  </si>
  <si>
    <t>Finanslovskonto 20.22.12 Grundtilskud til efterskoler</t>
  </si>
  <si>
    <t>Grundtilskud pr. skole</t>
  </si>
  <si>
    <t>Grundtilskud ttil bygningstilskud pr. skole</t>
  </si>
  <si>
    <t>Finanslovskonto 20.98.51 Statslig elevstøtte til efterskoler</t>
  </si>
  <si>
    <t>Individuel supplerende elevstøtte pr. årselev</t>
  </si>
  <si>
    <t>Mindste ugentlige elevbetaling for 2018 (kr.)</t>
  </si>
  <si>
    <t>Kostelev</t>
  </si>
  <si>
    <t>Dagelev</t>
  </si>
  <si>
    <t>Elevstøttetakster for kurser begyndt i 2018</t>
  </si>
  <si>
    <t>Frie fagskoler</t>
  </si>
  <si>
    <t>Christina S. Martinussen</t>
  </si>
  <si>
    <t>33 92 53 81</t>
  </si>
  <si>
    <t>christina.stjerne.martinussen@uvm.dk</t>
  </si>
  <si>
    <t>Undervisningtaxameter ved en normpris på 23.600 kr. pr. årselev</t>
  </si>
  <si>
    <t>Undervisningtaxameter ved en normpris på  38.000 kr. pr. årselev</t>
  </si>
  <si>
    <t>Undervisningtaxameter ved deltagerbetaling på 23.600 kr. pr. årselev</t>
  </si>
  <si>
    <t>Undervisningtaxameter ved deltagerbetaling på 38.000 kr. pr. årselev</t>
  </si>
  <si>
    <t xml:space="preserve"> jf. takstkataloget for 2018 (www.uvm.dk/takst). For alle andre uddannelser er eventuelle udgifter til ambulering indeholdt i taksterne.</t>
  </si>
  <si>
    <t>Realkompetence vurdering u. deltagerbet.</t>
  </si>
  <si>
    <t>Tilskud til indvendig vedligeholdelse</t>
  </si>
  <si>
    <t>Vedligeholdelsestaxameter (12 m2)</t>
  </si>
  <si>
    <t>Skoleydelse til produktionsskoleelever under 25 år (optaget efter 1. januar 2017)</t>
  </si>
  <si>
    <t>Satsen for opkrævning af bidrag i 2018 er fastsat til 35.700 kr. pr. årselev under 18 år og 61.480 kr.</t>
  </si>
  <si>
    <t xml:space="preserve"> pr. årselev på 18 år og derover for afregning af aktiviteten i 2017.  </t>
  </si>
  <si>
    <t>(Satsen for opkrævning af bidrag i 2019 er fastsat til 36.664 kr. pr. årselev under 18 år og 63.135 kr.</t>
  </si>
  <si>
    <t xml:space="preserve"> pr. årselev på 18 år og derover for afregning af aktiviteten i 2018.)  </t>
  </si>
  <si>
    <t>På FFL18 er refusionssatserne fastsat til:</t>
  </si>
  <si>
    <t>årselev, der i 2018 udgør 58.220 kr.</t>
  </si>
  <si>
    <t>beløb pr. elev pr. år, der i 2018 udgør 11.200 kr.</t>
  </si>
  <si>
    <t>Cøsa- formål, takst</t>
  </si>
  <si>
    <t>2-årig Hf, institutioner med Steinerpædagogik</t>
  </si>
  <si>
    <t xml:space="preserve"> </t>
  </si>
  <si>
    <t>For alle grundtilskud gælder, at der max. kan ydes 11.290  kr. pr.grundlagsårselev (årselever i foregående finansår).</t>
  </si>
  <si>
    <t xml:space="preserve">Grundtilskud til kostafdelinger </t>
  </si>
  <si>
    <t>20.48.02.40</t>
  </si>
  <si>
    <t xml:space="preserve">Tilskud til elevbetaling for elever under 18 år </t>
  </si>
  <si>
    <t xml:space="preserve">Taxameter til kostelever </t>
  </si>
  <si>
    <t>Kostafdelinger ved institutioner for almengymnasiale uddannelser</t>
  </si>
  <si>
    <t>Finanslovskonto 20.48.21</t>
  </si>
  <si>
    <t>Ordblindeundervisning (Virksomhedsrettet til OBU)</t>
  </si>
  <si>
    <t>Kontaktpersoner</t>
  </si>
  <si>
    <t>VUC - almen voksenuddannelsen</t>
  </si>
  <si>
    <t>Tashi Dorje Andersen</t>
  </si>
  <si>
    <t>Ida Ladekarl</t>
  </si>
  <si>
    <t>Ida.Ladekarl@uvm.dk</t>
  </si>
  <si>
    <t>tashi.dorje.andersen@uvm.dk</t>
  </si>
  <si>
    <t>Patrick Karatasi</t>
  </si>
  <si>
    <t>patrick.karatasi@uvm.dk</t>
  </si>
  <si>
    <t>Jeppe.Christiansen@uvm.dk</t>
  </si>
  <si>
    <t>Anne Terese Rindsig Laursen</t>
  </si>
  <si>
    <t>Anne.Terese.Rindsig.Laursen@uvm.dk</t>
  </si>
  <si>
    <t>Tashi.dorje.andersen@uvm.dk</t>
  </si>
  <si>
    <t>Mailadresse</t>
  </si>
  <si>
    <t>Telefon</t>
  </si>
  <si>
    <t>Klik på et uddannelsesområde herunder, og du kommer ind på takstsiden for området</t>
  </si>
  <si>
    <t>TAKSTKATALOG PÅ FAG KAN FØRST DANNES, NÅR DE ENDELIGE TAKSTER FORELIGGER PÅ FL 2017</t>
  </si>
  <si>
    <t>brug derfor takstkatalog for 2016 og find via takstgruppen, taksten for faget</t>
  </si>
  <si>
    <t>Takstgruppe</t>
  </si>
  <si>
    <t>Tilskud til uddannelsesaftaler:</t>
  </si>
  <si>
    <t>Tilskud til uddannelsesaftaler, pr. aftale</t>
  </si>
  <si>
    <t>Tilskud for uddannelsesaftaler med "nye" virksomher</t>
  </si>
  <si>
    <t>Offentliggjort torsdag den 31. august 2017</t>
  </si>
  <si>
    <t>Individuel EUD, merkantil</t>
  </si>
  <si>
    <t>Realkompetencevurdering før erhvervsuddannelse for voksne</t>
  </si>
  <si>
    <t>Social- og sundhedsassistent</t>
  </si>
  <si>
    <t>Skomager (Afløb)</t>
  </si>
  <si>
    <t xml:space="preserve">Guld- og sølvsmed </t>
  </si>
  <si>
    <t>Buscchauffør i kollektiv trafik (afløb)</t>
  </si>
  <si>
    <t>Buscchauffør i kollektiv trafik, trin1</t>
  </si>
  <si>
    <t>Kranføreruddannelsen (afløb)</t>
  </si>
  <si>
    <t>Kranføreruddannelsen, trin 3 (afløb)</t>
  </si>
  <si>
    <t>Kranføreruddannelsen, trin 2 (afløb)</t>
  </si>
  <si>
    <t>Kranføreruddannelsen, trin 1 (afløb)</t>
  </si>
  <si>
    <t>Turistbuschaufføruddannelsen (trin 2)</t>
  </si>
  <si>
    <t>Turistbuschaufføruddannelsen (trin 1)</t>
  </si>
  <si>
    <t>Vejgodstransportuddannelsen, trin 1 (afløb)</t>
  </si>
  <si>
    <t>Vejgodstransportuddannelsen, trin 2 og 3, ekskl. Kranfører (afløb)</t>
  </si>
  <si>
    <t>Vejgodstransportuddannelsen, trin 2, Kranfører (afløb)</t>
  </si>
  <si>
    <t>Landbrugets lederuddannelse, trin 3 og 4</t>
  </si>
  <si>
    <t>Landbrugsuddannelsen (afløb)</t>
  </si>
  <si>
    <t>Social- og sundhedsassistentuddannelsen (afløb)</t>
  </si>
  <si>
    <t>Social- og sundhedshjælper</t>
  </si>
  <si>
    <t>De opkræver dog bygningstaxametertilskud af andre rekvirenter end Undervisningsministeriet.</t>
  </si>
  <si>
    <t>vedligeholdelsestaksten til Undervisningsministeriet.</t>
  </si>
  <si>
    <t>3392 4255</t>
  </si>
  <si>
    <t xml:space="preserve">IB-udbudstilskud </t>
  </si>
  <si>
    <t xml:space="preserve">Udkantstilskud </t>
  </si>
  <si>
    <t>Grundtilskud til kostafdelinger</t>
  </si>
  <si>
    <t xml:space="preserve">kr. </t>
  </si>
  <si>
    <t>For basisgrundtilskud, udannelsestypetilskud og udkantstilskud gælder, at der max. kan ydes 11.290 kr. pr.grundlagsårselev (årselever i foregående finansår).</t>
  </si>
  <si>
    <t xml:space="preserve">Udkantstilskuddet beregnes som: (430 stx årselever minus antal grundlagsårselever) * 49250 pr. årselev. </t>
  </si>
  <si>
    <t>Grundtilskud til gymnasier i fredede bygninger</t>
  </si>
  <si>
    <t>Randers Statsskole</t>
  </si>
  <si>
    <t>Ribe Katedralskole</t>
  </si>
  <si>
    <t>Viborg Katedralskole</t>
  </si>
  <si>
    <t>Roskilde Gymnasium</t>
  </si>
  <si>
    <t>Øregård Gymnasium</t>
  </si>
  <si>
    <t>Aarhus Katedralskole</t>
  </si>
  <si>
    <t>Aarhus Statsgymnasium</t>
  </si>
  <si>
    <t>Finanslovskonto 20.22.11 Efterskoler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</si>
</sst>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_(* \(#,##0.00\);_(* &quot;-&quot;??_);_(@_)"/>
    <numFmt numFmtId="165" formatCode="_(* #,##0_);_(* \(#,##0\);_(* &quot;-&quot;??_);_(@_)"/>
    <numFmt numFmtId="166" formatCode="_ * #,##0_ ;_ * \-#,##0_ ;_ * &quot;-&quot;??_ ;_ @_ "/>
    <numFmt numFmtId="167" formatCode="#,##0_ &quot;kr&quot;\.;[Red]\-#,##0\ &quot;kr&quot;\."/>
    <numFmt numFmtId="168" formatCode="_ * #,##0.0_ ;_ * \-#,##0.0_ ;_ * &quot;-&quot;??_ ;_ @_ "/>
  </numFmts>
  <fonts count="68" x14ac:knownFonts="1">
    <font>
      <sz val="10"/>
      <name val="Arial"/>
    </font>
    <font>
      <sz val="11"/>
      <color theme="1"/>
      <name val="Calibri"/>
      <family val="2"/>
      <scheme val="minor"/>
    </font>
    <font>
      <sz val="11"/>
      <color indexed="8"/>
      <name val="Calibri"/>
      <family val="2"/>
    </font>
    <font>
      <sz val="10"/>
      <name val="Arial"/>
      <family val="2"/>
    </font>
    <font>
      <sz val="8"/>
      <name val="Arial"/>
      <family val="2"/>
    </font>
    <font>
      <sz val="11"/>
      <color indexed="8"/>
      <name val="Calibri"/>
      <family val="2"/>
    </font>
    <font>
      <sz val="10"/>
      <color indexed="8"/>
      <name val="Verdana"/>
      <family val="2"/>
    </font>
    <font>
      <sz val="11"/>
      <color theme="1"/>
      <name val="Calibri"/>
      <family val="2"/>
      <scheme val="minor"/>
    </font>
    <font>
      <sz val="10"/>
      <color theme="1"/>
      <name val="Verdana"/>
      <family val="2"/>
    </font>
    <font>
      <sz val="10"/>
      <name val="Arial"/>
      <family val="2"/>
    </font>
    <font>
      <b/>
      <sz val="10"/>
      <name val="Arial"/>
      <family val="2"/>
    </font>
    <font>
      <b/>
      <sz val="12"/>
      <name val="Arial"/>
      <family val="2"/>
    </font>
    <font>
      <i/>
      <sz val="10"/>
      <name val="Arial"/>
      <family val="2"/>
    </font>
    <font>
      <b/>
      <sz val="16"/>
      <name val="Arial"/>
      <family val="2"/>
    </font>
    <font>
      <sz val="10"/>
      <name val="Arial"/>
      <family val="2"/>
    </font>
    <font>
      <b/>
      <sz val="10"/>
      <color indexed="12"/>
      <name val="Arial"/>
      <family val="2"/>
    </font>
    <font>
      <b/>
      <i/>
      <sz val="10"/>
      <name val="Arial"/>
      <family val="2"/>
    </font>
    <font>
      <b/>
      <sz val="8"/>
      <name val="Arial"/>
      <family val="2"/>
    </font>
    <font>
      <b/>
      <sz val="14"/>
      <name val="Arial"/>
      <family val="2"/>
    </font>
    <font>
      <b/>
      <sz val="11"/>
      <name val="Arial"/>
      <family val="2"/>
    </font>
    <font>
      <b/>
      <i/>
      <sz val="10"/>
      <color theme="1"/>
      <name val="Times New Roman"/>
      <family val="1"/>
    </font>
    <font>
      <sz val="10"/>
      <color theme="1"/>
      <name val="Calibri"/>
      <family val="2"/>
      <scheme val="minor"/>
    </font>
    <font>
      <i/>
      <sz val="10"/>
      <color theme="1"/>
      <name val="Times New Roman"/>
      <family val="1"/>
    </font>
    <font>
      <b/>
      <sz val="8"/>
      <color indexed="12"/>
      <name val="Arial"/>
      <family val="2"/>
    </font>
    <font>
      <b/>
      <sz val="10"/>
      <color indexed="10"/>
      <name val="Arial"/>
      <family val="2"/>
    </font>
    <font>
      <sz val="10"/>
      <name val="Arial"/>
    </font>
    <font>
      <b/>
      <sz val="10"/>
      <color indexed="48"/>
      <name val="Arial"/>
      <family val="2"/>
    </font>
    <font>
      <b/>
      <sz val="10"/>
      <color indexed="57"/>
      <name val="Arial"/>
      <family val="2"/>
    </font>
    <font>
      <sz val="10"/>
      <color indexed="12"/>
      <name val="Arial"/>
      <family val="2"/>
    </font>
    <font>
      <b/>
      <sz val="10"/>
      <color indexed="8"/>
      <name val="Arial"/>
      <family val="2"/>
    </font>
    <font>
      <b/>
      <i/>
      <sz val="14"/>
      <color indexed="12"/>
      <name val="Courier New"/>
      <family val="3"/>
    </font>
    <font>
      <sz val="10"/>
      <color indexed="8"/>
      <name val="Arial"/>
      <family val="2"/>
    </font>
    <font>
      <b/>
      <i/>
      <sz val="10"/>
      <color indexed="20"/>
      <name val="Arial"/>
      <family val="2"/>
    </font>
    <font>
      <b/>
      <sz val="8"/>
      <color theme="1"/>
      <name val="Times New Roman"/>
      <family val="1"/>
    </font>
    <font>
      <b/>
      <sz val="12"/>
      <color indexed="12"/>
      <name val="Arial"/>
      <family val="2"/>
    </font>
    <font>
      <sz val="10"/>
      <color theme="1"/>
      <name val="Arial"/>
      <family val="2"/>
    </font>
    <font>
      <sz val="10"/>
      <color indexed="10"/>
      <name val="Arial"/>
      <family val="2"/>
    </font>
    <font>
      <sz val="11"/>
      <color indexed="10"/>
      <name val="Calibri"/>
      <family val="2"/>
    </font>
    <font>
      <sz val="11"/>
      <name val="Calibri"/>
      <family val="2"/>
    </font>
    <font>
      <b/>
      <u/>
      <sz val="10"/>
      <name val="Arial"/>
      <family val="2"/>
    </font>
    <font>
      <i/>
      <sz val="10"/>
      <name val="Times New Roman"/>
      <family val="1"/>
    </font>
    <font>
      <b/>
      <sz val="8"/>
      <name val="Times New Roman"/>
      <family val="1"/>
    </font>
    <font>
      <b/>
      <sz val="8"/>
      <color rgb="FF000000"/>
      <name val="Times New Roman"/>
      <family val="1"/>
    </font>
    <font>
      <u/>
      <sz val="10"/>
      <color indexed="12"/>
      <name val="Arial"/>
      <family val="2"/>
    </font>
    <font>
      <sz val="11"/>
      <color indexed="9"/>
      <name val="Calibri"/>
      <family val="2"/>
    </font>
    <font>
      <b/>
      <sz val="11"/>
      <color indexed="52"/>
      <name val="Calibri"/>
      <family val="2"/>
    </font>
    <font>
      <i/>
      <sz val="11"/>
      <color indexed="23"/>
      <name val="Calibri"/>
      <family val="2"/>
    </font>
    <font>
      <sz val="11"/>
      <color indexed="17"/>
      <name val="Calibri"/>
      <family val="2"/>
    </font>
    <font>
      <sz val="11"/>
      <color indexed="62"/>
      <name val="Calibri"/>
      <family val="2"/>
    </font>
    <font>
      <b/>
      <sz val="11"/>
      <color indexed="9"/>
      <name val="Calibri"/>
      <family val="2"/>
    </font>
    <font>
      <sz val="11"/>
      <color indexed="60"/>
      <name val="Calibri"/>
      <family val="2"/>
    </font>
    <font>
      <b/>
      <sz val="11"/>
      <color indexed="63"/>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11"/>
      <color indexed="8"/>
      <name val="Calibri"/>
      <family val="2"/>
    </font>
    <font>
      <sz val="11"/>
      <color indexed="20"/>
      <name val="Calibri"/>
      <family val="2"/>
    </font>
    <font>
      <b/>
      <sz val="12"/>
      <color indexed="10"/>
      <name val="Arial"/>
      <family val="2"/>
    </font>
    <font>
      <b/>
      <sz val="16"/>
      <color rgb="FFFF0000"/>
      <name val="Arial"/>
      <family val="2"/>
    </font>
    <font>
      <sz val="10"/>
      <color indexed="57"/>
      <name val="Arial"/>
      <family val="2"/>
    </font>
    <font>
      <b/>
      <i/>
      <sz val="12"/>
      <color indexed="20"/>
      <name val="Courier New"/>
      <family val="3"/>
    </font>
    <font>
      <sz val="10"/>
      <color indexed="48"/>
      <name val="Arial"/>
      <family val="2"/>
    </font>
    <font>
      <sz val="10"/>
      <color indexed="30"/>
      <name val="Arial"/>
      <family val="2"/>
    </font>
    <font>
      <sz val="11"/>
      <name val="Calibri"/>
      <family val="2"/>
      <scheme val="minor"/>
    </font>
    <font>
      <sz val="12"/>
      <name val="Arial"/>
      <family val="2"/>
    </font>
    <font>
      <u/>
      <sz val="10"/>
      <color theme="10"/>
      <name val="Arial"/>
    </font>
  </fonts>
  <fills count="31">
    <fill>
      <patternFill patternType="none"/>
    </fill>
    <fill>
      <patternFill patternType="gray125"/>
    </fill>
    <fill>
      <patternFill patternType="solid">
        <fgColor indexed="31"/>
      </patternFill>
    </fill>
    <fill>
      <patternFill patternType="solid">
        <fgColor indexed="26"/>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6" tint="0.59996337778862885"/>
        <bgColor indexed="64"/>
      </patternFill>
    </fill>
    <fill>
      <patternFill patternType="solid">
        <fgColor theme="0" tint="-0.14999847407452621"/>
        <bgColor indexed="64"/>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top/>
      <bottom style="thin">
        <color indexed="8"/>
      </bottom>
      <diagonal/>
    </border>
    <border>
      <left style="thin">
        <color indexed="64"/>
      </left>
      <right/>
      <top/>
      <bottom style="thin">
        <color indexed="8"/>
      </bottom>
      <diagonal/>
    </border>
    <border>
      <left/>
      <right style="thin">
        <color indexed="8"/>
      </right>
      <top/>
      <bottom/>
      <diagonal/>
    </border>
    <border>
      <left/>
      <right/>
      <top style="thin">
        <color indexed="8"/>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8"/>
      </top>
      <bottom/>
      <diagonal/>
    </border>
    <border>
      <left/>
      <right style="thin">
        <color indexed="64"/>
      </right>
      <top/>
      <bottom style="thin">
        <color indexed="47"/>
      </bottom>
      <diagonal/>
    </border>
    <border>
      <left style="thin">
        <color indexed="64"/>
      </left>
      <right/>
      <top/>
      <bottom style="thin">
        <color indexed="47"/>
      </bottom>
      <diagonal/>
    </border>
    <border>
      <left style="thin">
        <color indexed="47"/>
      </left>
      <right style="thin">
        <color indexed="64"/>
      </right>
      <top style="thin">
        <color indexed="47"/>
      </top>
      <bottom style="thin">
        <color indexed="47"/>
      </bottom>
      <diagonal/>
    </border>
    <border>
      <left style="thin">
        <color indexed="64"/>
      </left>
      <right style="thin">
        <color indexed="47"/>
      </right>
      <top/>
      <bottom style="thin">
        <color indexed="47"/>
      </bottom>
      <diagonal/>
    </border>
    <border>
      <left style="thin">
        <color indexed="47"/>
      </left>
      <right style="thin">
        <color indexed="47"/>
      </right>
      <top style="thin">
        <color indexed="47"/>
      </top>
      <bottom style="thin">
        <color indexed="47"/>
      </bottom>
      <diagonal/>
    </border>
    <border>
      <left/>
      <right style="thin">
        <color indexed="47"/>
      </right>
      <top style="thin">
        <color indexed="47"/>
      </top>
      <bottom style="thin">
        <color indexed="47"/>
      </bottom>
      <diagonal/>
    </border>
    <border>
      <left/>
      <right style="thin">
        <color indexed="64"/>
      </right>
      <top style="thin">
        <color indexed="47"/>
      </top>
      <bottom/>
      <diagonal/>
    </border>
    <border>
      <left style="thin">
        <color indexed="47"/>
      </left>
      <right style="thin">
        <color indexed="64"/>
      </right>
      <top/>
      <bottom/>
      <diagonal/>
    </border>
    <border>
      <left style="thin">
        <color indexed="47"/>
      </left>
      <right style="thin">
        <color indexed="64"/>
      </right>
      <top/>
      <bottom style="thin">
        <color indexed="47"/>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8"/>
      </right>
      <top style="medium">
        <color indexed="64"/>
      </top>
      <bottom/>
      <diagonal/>
    </border>
    <border>
      <left/>
      <right style="thin">
        <color indexed="8"/>
      </right>
      <top/>
      <bottom style="thin">
        <color indexed="8"/>
      </bottom>
      <diagonal/>
    </border>
    <border>
      <left/>
      <right style="thin">
        <color indexed="64"/>
      </right>
      <top style="thin">
        <color indexed="8"/>
      </top>
      <bottom style="thin">
        <color indexed="64"/>
      </bottom>
      <diagonal/>
    </border>
    <border>
      <left style="thin">
        <color indexed="64"/>
      </left>
      <right/>
      <top style="thin">
        <color indexed="64"/>
      </top>
      <bottom style="thin">
        <color indexed="8"/>
      </bottom>
      <diagonal/>
    </border>
  </borders>
  <cellStyleXfs count="10401">
    <xf numFmtId="0" fontId="0" fillId="0" borderId="0"/>
    <xf numFmtId="164" fontId="3" fillId="0" borderId="0" applyFont="0" applyFill="0" applyBorder="0" applyAlignment="0" applyProtection="0"/>
    <xf numFmtId="0" fontId="5" fillId="2" borderId="0" applyNumberFormat="0" applyBorder="0" applyAlignment="0" applyProtection="0"/>
    <xf numFmtId="0" fontId="2"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8" fillId="3"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7" fillId="2" borderId="0" applyNumberFormat="0" applyBorder="0" applyAlignment="0" applyProtection="0"/>
    <xf numFmtId="0" fontId="8" fillId="3"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2" fillId="2" borderId="0" applyNumberFormat="0" applyBorder="0" applyAlignment="0" applyProtection="0"/>
    <xf numFmtId="0" fontId="8" fillId="3" borderId="0" applyNumberFormat="0" applyBorder="0" applyAlignment="0" applyProtection="0"/>
    <xf numFmtId="0" fontId="2"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4" borderId="0" applyNumberFormat="0" applyBorder="0" applyAlignment="0" applyProtection="0"/>
    <xf numFmtId="0" fontId="2"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8" fillId="9"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8" fillId="9" borderId="0" applyNumberFormat="0" applyBorder="0" applyAlignment="0" applyProtection="0"/>
    <xf numFmtId="0" fontId="7" fillId="9" borderId="0" applyNumberFormat="0" applyBorder="0" applyAlignment="0" applyProtection="0"/>
    <xf numFmtId="0" fontId="6" fillId="4" borderId="0" applyNumberFormat="0" applyBorder="0" applyAlignment="0" applyProtection="0"/>
    <xf numFmtId="0" fontId="2" fillId="4" borderId="0" applyNumberFormat="0" applyBorder="0" applyAlignment="0" applyProtection="0"/>
    <xf numFmtId="0" fontId="8" fillId="9" borderId="0" applyNumberFormat="0" applyBorder="0" applyAlignment="0" applyProtection="0"/>
    <xf numFmtId="0" fontId="2"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5" fillId="5" borderId="0" applyNumberFormat="0" applyBorder="0" applyAlignment="0" applyProtection="0"/>
    <xf numFmtId="0" fontId="2" fillId="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8"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8" fillId="10" borderId="0" applyNumberFormat="0" applyBorder="0" applyAlignment="0" applyProtection="0"/>
    <xf numFmtId="0" fontId="7" fillId="10" borderId="0" applyNumberFormat="0" applyBorder="0" applyAlignment="0" applyProtection="0"/>
    <xf numFmtId="0" fontId="6" fillId="5" borderId="0" applyNumberFormat="0" applyBorder="0" applyAlignment="0" applyProtection="0"/>
    <xf numFmtId="0" fontId="2" fillId="5" borderId="0" applyNumberFormat="0" applyBorder="0" applyAlignment="0" applyProtection="0"/>
    <xf numFmtId="0" fontId="8" fillId="10" borderId="0" applyNumberFormat="0" applyBorder="0" applyAlignment="0" applyProtection="0"/>
    <xf numFmtId="0" fontId="2" fillId="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5" fillId="6" borderId="0" applyNumberFormat="0" applyBorder="0" applyAlignment="0" applyProtection="0"/>
    <xf numFmtId="0" fontId="2" fillId="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8"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8" fillId="11" borderId="0" applyNumberFormat="0" applyBorder="0" applyAlignment="0" applyProtection="0"/>
    <xf numFmtId="0" fontId="7" fillId="11" borderId="0" applyNumberFormat="0" applyBorder="0" applyAlignment="0" applyProtection="0"/>
    <xf numFmtId="0" fontId="6" fillId="6" borderId="0" applyNumberFormat="0" applyBorder="0" applyAlignment="0" applyProtection="0"/>
    <xf numFmtId="0" fontId="2" fillId="6" borderId="0" applyNumberFormat="0" applyBorder="0" applyAlignment="0" applyProtection="0"/>
    <xf numFmtId="0" fontId="8" fillId="11" borderId="0" applyNumberFormat="0" applyBorder="0" applyAlignment="0" applyProtection="0"/>
    <xf numFmtId="0" fontId="2" fillId="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5" fillId="7" borderId="0" applyNumberFormat="0" applyBorder="0" applyAlignment="0" applyProtection="0"/>
    <xf numFmtId="0" fontId="2"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8" fillId="8" borderId="0" applyNumberFormat="0" applyBorder="0" applyAlignment="0" applyProtection="0"/>
    <xf numFmtId="0" fontId="7" fillId="8" borderId="0" applyNumberFormat="0" applyBorder="0" applyAlignment="0" applyProtection="0"/>
    <xf numFmtId="0" fontId="6" fillId="7" borderId="0" applyNumberFormat="0" applyBorder="0" applyAlignment="0" applyProtection="0"/>
    <xf numFmtId="0" fontId="2" fillId="7" borderId="0" applyNumberFormat="0" applyBorder="0" applyAlignment="0" applyProtection="0"/>
    <xf numFmtId="0" fontId="8" fillId="8" borderId="0" applyNumberFormat="0" applyBorder="0" applyAlignment="0" applyProtection="0"/>
    <xf numFmtId="0" fontId="2"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5" fillId="8" borderId="0" applyNumberFormat="0" applyBorder="0" applyAlignment="0" applyProtection="0"/>
    <xf numFmtId="0" fontId="2" fillId="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8"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2" fillId="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2" fillId="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8"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2" fillId="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2" fillId="8"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4" fillId="0" borderId="0" applyFont="0" applyFill="0" applyBorder="0" applyAlignment="0" applyProtection="0"/>
    <xf numFmtId="0" fontId="3" fillId="0" borderId="0"/>
    <xf numFmtId="0" fontId="2" fillId="2"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0"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7" borderId="0" applyNumberFormat="0" applyBorder="0" applyAlignment="0" applyProtection="0"/>
    <xf numFmtId="0" fontId="37" fillId="0" borderId="0" applyNumberFormat="0" applyFill="0" applyBorder="0" applyAlignment="0" applyProtection="0"/>
    <xf numFmtId="0" fontId="58" fillId="4" borderId="0" applyNumberFormat="0" applyBorder="0" applyAlignment="0" applyProtection="0"/>
    <xf numFmtId="0" fontId="31" fillId="3" borderId="45" applyNumberFormat="0" applyFont="0" applyAlignment="0" applyProtection="0"/>
    <xf numFmtId="0" fontId="45" fillId="28" borderId="46" applyNumberFormat="0" applyAlignment="0" applyProtection="0"/>
    <xf numFmtId="0" fontId="45" fillId="28" borderId="46" applyNumberFormat="0" applyAlignment="0" applyProtection="0"/>
    <xf numFmtId="0" fontId="49" fillId="29" borderId="47" applyNumberFormat="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5" borderId="0" applyNumberFormat="0" applyBorder="0" applyAlignment="0" applyProtection="0"/>
    <xf numFmtId="0" fontId="47" fillId="5"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43" fillId="0" borderId="0" applyNumberFormat="0" applyFill="0" applyBorder="0" applyAlignment="0" applyProtection="0">
      <alignment vertical="top"/>
      <protection locked="0"/>
    </xf>
    <xf numFmtId="0" fontId="48" fillId="8" borderId="46" applyNumberFormat="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0" fontId="49" fillId="29" borderId="47" applyNumberFormat="0" applyAlignment="0" applyProtection="0"/>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55" fillId="0" borderId="51" applyNumberFormat="0" applyFill="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7" borderId="0" applyNumberFormat="0" applyBorder="0" applyAlignment="0" applyProtection="0"/>
    <xf numFmtId="0" fontId="50" fillId="30" borderId="0" applyNumberFormat="0" applyBorder="0" applyAlignment="0" applyProtection="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1" fillId="3" borderId="45" applyNumberFormat="0" applyFont="0" applyAlignment="0" applyProtection="0"/>
    <xf numFmtId="0" fontId="51" fillId="28" borderId="52" applyNumberFormat="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9" fontId="3" fillId="0" borderId="0" applyFont="0" applyFill="0" applyBorder="0" applyAlignment="0" applyProtection="0"/>
    <xf numFmtId="0" fontId="55" fillId="0" borderId="51"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53" applyNumberFormat="0" applyFill="0" applyAlignment="0" applyProtection="0"/>
    <xf numFmtId="0" fontId="58" fillId="4" borderId="0" applyNumberFormat="0" applyBorder="0" applyAlignment="0" applyProtection="0"/>
    <xf numFmtId="0" fontId="37" fillId="0" borderId="0" applyNumberFormat="0" applyFill="0" applyBorder="0" applyAlignment="0" applyProtection="0"/>
    <xf numFmtId="0" fontId="67" fillId="0" borderId="0" applyNumberFormat="0" applyFill="0" applyBorder="0" applyAlignment="0" applyProtection="0"/>
  </cellStyleXfs>
  <cellXfs count="619">
    <xf numFmtId="0" fontId="0" fillId="0" borderId="0" xfId="0"/>
    <xf numFmtId="0" fontId="0" fillId="0" borderId="0" xfId="0"/>
    <xf numFmtId="0" fontId="0" fillId="0" borderId="2" xfId="0" applyBorder="1"/>
    <xf numFmtId="0" fontId="0" fillId="0" borderId="0" xfId="0" applyBorder="1"/>
    <xf numFmtId="0" fontId="0" fillId="0" borderId="7" xfId="0" applyBorder="1"/>
    <xf numFmtId="0" fontId="0" fillId="13" borderId="0" xfId="0" applyFill="1"/>
    <xf numFmtId="0" fontId="11" fillId="13" borderId="0" xfId="0" applyFont="1" applyFill="1"/>
    <xf numFmtId="0" fontId="0" fillId="13" borderId="1" xfId="0" applyFill="1" applyBorder="1"/>
    <xf numFmtId="0" fontId="0" fillId="13" borderId="2" xfId="0" applyFill="1" applyBorder="1"/>
    <xf numFmtId="0" fontId="0" fillId="13" borderId="4" xfId="0" applyFill="1" applyBorder="1"/>
    <xf numFmtId="0" fontId="0" fillId="13" borderId="0" xfId="0" applyFill="1" applyBorder="1"/>
    <xf numFmtId="0" fontId="0" fillId="13" borderId="5" xfId="0" applyFill="1" applyBorder="1"/>
    <xf numFmtId="0" fontId="0" fillId="13" borderId="6" xfId="0" applyFill="1" applyBorder="1"/>
    <xf numFmtId="0" fontId="0" fillId="13" borderId="7" xfId="0" applyFill="1" applyBorder="1"/>
    <xf numFmtId="0" fontId="0" fillId="13" borderId="8" xfId="0" applyFill="1" applyBorder="1"/>
    <xf numFmtId="0" fontId="3" fillId="13" borderId="3" xfId="0" applyFont="1" applyFill="1" applyBorder="1"/>
    <xf numFmtId="0" fontId="12" fillId="13" borderId="0" xfId="0" applyFont="1" applyFill="1" applyAlignment="1">
      <alignment horizontal="right"/>
    </xf>
    <xf numFmtId="0" fontId="0" fillId="0" borderId="10" xfId="0" applyBorder="1"/>
    <xf numFmtId="0" fontId="0" fillId="14" borderId="11" xfId="0" applyFill="1" applyBorder="1"/>
    <xf numFmtId="0" fontId="10" fillId="14" borderId="9" xfId="0" applyFont="1" applyFill="1" applyBorder="1" applyAlignment="1">
      <alignment wrapText="1"/>
    </xf>
    <xf numFmtId="0" fontId="10" fillId="14" borderId="10" xfId="0" applyFont="1" applyFill="1" applyBorder="1"/>
    <xf numFmtId="0" fontId="10" fillId="14" borderId="11" xfId="0" applyFont="1" applyFill="1" applyBorder="1"/>
    <xf numFmtId="0" fontId="0" fillId="0" borderId="12" xfId="0" applyBorder="1"/>
    <xf numFmtId="0" fontId="0" fillId="0" borderId="13" xfId="0" applyBorder="1"/>
    <xf numFmtId="0" fontId="0" fillId="0" borderId="14" xfId="0" applyBorder="1"/>
    <xf numFmtId="0" fontId="10" fillId="13" borderId="0" xfId="0" applyFont="1" applyFill="1" applyAlignment="1">
      <alignment vertical="center"/>
    </xf>
    <xf numFmtId="0" fontId="12" fillId="13" borderId="0" xfId="0" applyFont="1" applyFill="1" applyAlignment="1">
      <alignment vertical="center"/>
    </xf>
    <xf numFmtId="0" fontId="12" fillId="0" borderId="10" xfId="0" applyFont="1" applyBorder="1"/>
    <xf numFmtId="0" fontId="12" fillId="0" borderId="11" xfId="0" applyFont="1" applyBorder="1"/>
    <xf numFmtId="0" fontId="0" fillId="0" borderId="0" xfId="0"/>
    <xf numFmtId="0" fontId="15" fillId="0" borderId="10" xfId="0" applyFont="1" applyFill="1" applyBorder="1" applyAlignment="1">
      <alignment horizontal="center"/>
    </xf>
    <xf numFmtId="0" fontId="10" fillId="0" borderId="0" xfId="0" applyFont="1"/>
    <xf numFmtId="0" fontId="16" fillId="0" borderId="0" xfId="0" applyFont="1"/>
    <xf numFmtId="0" fontId="0" fillId="0" borderId="0" xfId="0" applyAlignment="1">
      <alignment horizontal="right"/>
    </xf>
    <xf numFmtId="3" fontId="0" fillId="0" borderId="0" xfId="0" applyNumberFormat="1"/>
    <xf numFmtId="0" fontId="3" fillId="0" borderId="0" xfId="0" applyFont="1"/>
    <xf numFmtId="0" fontId="15" fillId="0" borderId="10" xfId="0" applyFont="1" applyFill="1" applyBorder="1" applyAlignment="1">
      <alignment horizontal="left"/>
    </xf>
    <xf numFmtId="0" fontId="10" fillId="0" borderId="10" xfId="0" applyFont="1" applyFill="1" applyBorder="1" applyAlignment="1">
      <alignment horizontal="right"/>
    </xf>
    <xf numFmtId="0" fontId="10" fillId="0" borderId="15" xfId="10282" applyFont="1" applyBorder="1"/>
    <xf numFmtId="3" fontId="3" fillId="0" borderId="15" xfId="10282" applyNumberFormat="1" applyBorder="1"/>
    <xf numFmtId="0" fontId="17" fillId="0" borderId="15" xfId="0" applyFont="1" applyBorder="1"/>
    <xf numFmtId="0" fontId="15" fillId="0" borderId="10" xfId="10282" applyFont="1" applyFill="1" applyBorder="1"/>
    <xf numFmtId="0" fontId="18" fillId="0" borderId="10" xfId="10282" applyFont="1" applyBorder="1" applyAlignment="1">
      <alignment horizontal="center" vertical="center"/>
    </xf>
    <xf numFmtId="0" fontId="11" fillId="0" borderId="10" xfId="10282" applyFont="1" applyBorder="1" applyAlignment="1">
      <alignment horizontal="center" vertical="center"/>
    </xf>
    <xf numFmtId="0" fontId="3" fillId="0" borderId="10" xfId="10282" applyBorder="1" applyAlignment="1">
      <alignment vertical="center"/>
    </xf>
    <xf numFmtId="0" fontId="3" fillId="0" borderId="10" xfId="10282" applyBorder="1"/>
    <xf numFmtId="3" fontId="3" fillId="0" borderId="0" xfId="0" applyNumberFormat="1" applyFont="1" applyFill="1" applyBorder="1"/>
    <xf numFmtId="3" fontId="19" fillId="0" borderId="0" xfId="0" applyNumberFormat="1" applyFont="1" applyFill="1" applyBorder="1"/>
    <xf numFmtId="0" fontId="10" fillId="0" borderId="0" xfId="0" applyFont="1" applyBorder="1"/>
    <xf numFmtId="3" fontId="3" fillId="0" borderId="0" xfId="10281" applyNumberFormat="1" applyFont="1" applyBorder="1"/>
    <xf numFmtId="3" fontId="10" fillId="0" borderId="0" xfId="0" applyNumberFormat="1" applyFont="1" applyBorder="1"/>
    <xf numFmtId="0" fontId="0" fillId="0" borderId="0" xfId="0" applyFont="1" applyFill="1" applyBorder="1"/>
    <xf numFmtId="3" fontId="14" fillId="0" borderId="0" xfId="10281" applyNumberFormat="1" applyBorder="1"/>
    <xf numFmtId="0" fontId="20" fillId="0" borderId="0" xfId="0" applyFont="1" applyBorder="1" applyAlignment="1">
      <alignment horizontal="justify" vertical="center" wrapText="1"/>
    </xf>
    <xf numFmtId="0" fontId="21" fillId="0" borderId="0" xfId="0" applyFont="1" applyBorder="1"/>
    <xf numFmtId="0" fontId="22" fillId="0" borderId="0" xfId="0" applyFont="1" applyAlignment="1">
      <alignment vertical="center" wrapText="1"/>
    </xf>
    <xf numFmtId="3" fontId="3" fillId="0" borderId="0" xfId="0" applyNumberFormat="1" applyFont="1" applyFill="1" applyBorder="1" applyAlignment="1">
      <alignment horizontal="right"/>
    </xf>
    <xf numFmtId="0" fontId="0" fillId="0" borderId="0" xfId="0" applyBorder="1" applyAlignment="1">
      <alignment horizontal="right"/>
    </xf>
    <xf numFmtId="165" fontId="3" fillId="0" borderId="0" xfId="10281" applyNumberFormat="1" applyFont="1" applyBorder="1"/>
    <xf numFmtId="3" fontId="3" fillId="0" borderId="0" xfId="10281" applyNumberFormat="1" applyFont="1" applyFill="1" applyBorder="1"/>
    <xf numFmtId="3" fontId="0" fillId="0" borderId="0" xfId="0" applyNumberFormat="1" applyBorder="1"/>
    <xf numFmtId="0" fontId="12" fillId="0" borderId="15" xfId="0" applyFont="1" applyBorder="1" applyAlignment="1">
      <alignment vertical="top" wrapText="1"/>
    </xf>
    <xf numFmtId="0" fontId="3" fillId="0" borderId="15" xfId="0" applyFont="1" applyBorder="1" applyAlignment="1">
      <alignment vertical="top" wrapText="1"/>
    </xf>
    <xf numFmtId="0" fontId="3" fillId="0" borderId="15" xfId="0" applyFont="1" applyBorder="1" applyAlignment="1">
      <alignment horizontal="right" vertical="top" wrapText="1"/>
    </xf>
    <xf numFmtId="0" fontId="3" fillId="0" borderId="0" xfId="0" applyFont="1" applyBorder="1" applyAlignment="1">
      <alignment vertical="top" wrapText="1"/>
    </xf>
    <xf numFmtId="1" fontId="3" fillId="0" borderId="0" xfId="0" applyNumberFormat="1" applyFont="1" applyBorder="1" applyAlignment="1">
      <alignment horizontal="right" vertical="top" wrapText="1"/>
    </xf>
    <xf numFmtId="0" fontId="3" fillId="0" borderId="0" xfId="0" applyNumberFormat="1" applyFont="1" applyBorder="1" applyAlignment="1">
      <alignment horizontal="right" vertical="top" wrapText="1"/>
    </xf>
    <xf numFmtId="3" fontId="3" fillId="0" borderId="0" xfId="10281" applyNumberFormat="1" applyFont="1" applyBorder="1" applyAlignment="1">
      <alignment horizontal="right"/>
    </xf>
    <xf numFmtId="0" fontId="0" fillId="0" borderId="10" xfId="0" applyFill="1" applyBorder="1"/>
    <xf numFmtId="0" fontId="12" fillId="0" borderId="10" xfId="0" applyFont="1" applyFill="1" applyBorder="1"/>
    <xf numFmtId="0" fontId="12" fillId="0" borderId="11" xfId="0" applyFont="1" applyFill="1" applyBorder="1"/>
    <xf numFmtId="0" fontId="3" fillId="0" borderId="4" xfId="0" applyFont="1" applyFill="1" applyBorder="1" applyAlignment="1">
      <alignment horizontal="left" vertical="center" wrapText="1"/>
    </xf>
    <xf numFmtId="0" fontId="3" fillId="0" borderId="0" xfId="0" applyFont="1" applyFill="1" applyBorder="1" applyAlignment="1">
      <alignment horizontal="right" wrapText="1"/>
    </xf>
    <xf numFmtId="0" fontId="4" fillId="0" borderId="0" xfId="0" applyFont="1" applyFill="1" applyBorder="1" applyAlignment="1">
      <alignment horizontal="center" wrapText="1"/>
    </xf>
    <xf numFmtId="0" fontId="23" fillId="0" borderId="0" xfId="0" applyFont="1" applyFill="1" applyBorder="1" applyAlignment="1">
      <alignment horizontal="right"/>
    </xf>
    <xf numFmtId="0" fontId="23" fillId="0" borderId="5" xfId="0" applyFont="1" applyFill="1" applyBorder="1" applyAlignment="1">
      <alignment horizontal="right"/>
    </xf>
    <xf numFmtId="0" fontId="10" fillId="0" borderId="4" xfId="0" applyFont="1" applyBorder="1"/>
    <xf numFmtId="0" fontId="3" fillId="0" borderId="0" xfId="0" applyFont="1" applyBorder="1" applyAlignment="1">
      <alignment horizontal="left"/>
    </xf>
    <xf numFmtId="0" fontId="4" fillId="0" borderId="0" xfId="0" applyFont="1" applyBorder="1"/>
    <xf numFmtId="0" fontId="4" fillId="0" borderId="5" xfId="0" applyFont="1" applyBorder="1"/>
    <xf numFmtId="0" fontId="3" fillId="0" borderId="4" xfId="0" applyFont="1" applyBorder="1"/>
    <xf numFmtId="165" fontId="10" fillId="0" borderId="0" xfId="10281" applyNumberFormat="1" applyFont="1" applyBorder="1" applyAlignment="1">
      <alignment horizontal="right"/>
    </xf>
    <xf numFmtId="165" fontId="4" fillId="0" borderId="0" xfId="10281" applyNumberFormat="1" applyFont="1" applyBorder="1"/>
    <xf numFmtId="165" fontId="4" fillId="0" borderId="5" xfId="0" applyNumberFormat="1" applyFont="1" applyFill="1" applyBorder="1"/>
    <xf numFmtId="3" fontId="17" fillId="0" borderId="0" xfId="10281" applyNumberFormat="1" applyFont="1" applyBorder="1"/>
    <xf numFmtId="165" fontId="0" fillId="0" borderId="0" xfId="0" applyNumberFormat="1" applyBorder="1"/>
    <xf numFmtId="0" fontId="0" fillId="0" borderId="5" xfId="0" applyBorder="1"/>
    <xf numFmtId="165" fontId="24" fillId="0" borderId="0" xfId="10281" applyNumberFormat="1" applyFont="1" applyBorder="1" applyAlignment="1">
      <alignment horizontal="right"/>
    </xf>
    <xf numFmtId="0" fontId="3" fillId="0" borderId="6" xfId="0" applyFont="1" applyBorder="1" applyAlignment="1">
      <alignment wrapText="1"/>
    </xf>
    <xf numFmtId="0" fontId="3" fillId="0" borderId="7" xfId="0" applyFont="1" applyBorder="1"/>
    <xf numFmtId="0" fontId="4" fillId="0" borderId="7" xfId="0" applyFont="1" applyBorder="1"/>
    <xf numFmtId="0" fontId="4" fillId="0" borderId="8" xfId="0" applyFont="1" applyBorder="1"/>
    <xf numFmtId="0" fontId="0" fillId="0" borderId="0" xfId="0"/>
    <xf numFmtId="0" fontId="26" fillId="0" borderId="10" xfId="0" applyFont="1" applyFill="1" applyBorder="1" applyAlignment="1">
      <alignment horizontal="center"/>
    </xf>
    <xf numFmtId="0" fontId="15" fillId="0" borderId="10" xfId="0" applyFont="1" applyFill="1" applyBorder="1" applyAlignment="1"/>
    <xf numFmtId="0" fontId="26" fillId="0" borderId="10" xfId="0" applyFont="1" applyFill="1" applyBorder="1" applyAlignment="1"/>
    <xf numFmtId="0" fontId="10" fillId="0" borderId="10" xfId="0" applyFont="1" applyBorder="1"/>
    <xf numFmtId="0" fontId="0" fillId="0" borderId="17" xfId="0" applyBorder="1"/>
    <xf numFmtId="0" fontId="27" fillId="0" borderId="0" xfId="0" applyFont="1"/>
    <xf numFmtId="0" fontId="25" fillId="0" borderId="0" xfId="0" applyFont="1" applyBorder="1" applyAlignment="1">
      <alignment horizontal="center"/>
    </xf>
    <xf numFmtId="0" fontId="15" fillId="0" borderId="18" xfId="0" applyFont="1" applyFill="1" applyBorder="1"/>
    <xf numFmtId="0" fontId="28" fillId="0" borderId="18" xfId="0" applyFont="1" applyBorder="1"/>
    <xf numFmtId="0" fontId="15" fillId="0" borderId="19" xfId="0" applyFont="1" applyBorder="1"/>
    <xf numFmtId="0" fontId="0" fillId="0" borderId="18" xfId="0" applyBorder="1"/>
    <xf numFmtId="0" fontId="10" fillId="0" borderId="16" xfId="0" applyFont="1" applyBorder="1" applyAlignment="1">
      <alignment horizontal="left" wrapText="1"/>
    </xf>
    <xf numFmtId="0" fontId="10" fillId="0" borderId="16" xfId="0" applyFont="1" applyBorder="1"/>
    <xf numFmtId="0" fontId="10" fillId="0" borderId="0" xfId="0" applyFont="1" applyBorder="1" applyAlignment="1">
      <alignment wrapText="1"/>
    </xf>
    <xf numFmtId="0" fontId="10" fillId="0" borderId="20" xfId="0" applyFont="1" applyBorder="1" applyAlignment="1">
      <alignment wrapText="1"/>
    </xf>
    <xf numFmtId="0" fontId="10" fillId="0" borderId="21" xfId="0" applyFont="1" applyBorder="1" applyAlignment="1">
      <alignment wrapText="1"/>
    </xf>
    <xf numFmtId="0" fontId="29" fillId="0" borderId="22" xfId="0" applyFont="1" applyBorder="1" applyAlignment="1">
      <alignment horizontal="left"/>
    </xf>
    <xf numFmtId="0" fontId="10" fillId="0" borderId="22" xfId="0" applyFont="1" applyBorder="1"/>
    <xf numFmtId="0" fontId="10" fillId="0" borderId="23" xfId="0" applyFont="1" applyBorder="1"/>
    <xf numFmtId="0" fontId="31" fillId="0" borderId="0" xfId="0" applyFont="1" applyAlignment="1">
      <alignment horizontal="left" vertical="top"/>
    </xf>
    <xf numFmtId="0" fontId="31" fillId="0" borderId="0" xfId="0" applyFont="1"/>
    <xf numFmtId="3" fontId="3" fillId="0" borderId="0" xfId="0" applyNumberFormat="1" applyFont="1" applyBorder="1"/>
    <xf numFmtId="3" fontId="3" fillId="0" borderId="0" xfId="0" applyNumberFormat="1" applyFont="1"/>
    <xf numFmtId="3" fontId="3" fillId="0" borderId="24" xfId="0" applyNumberFormat="1" applyFont="1" applyBorder="1"/>
    <xf numFmtId="3" fontId="3" fillId="0" borderId="0" xfId="0" applyNumberFormat="1" applyFont="1" applyBorder="1" applyAlignment="1">
      <alignment horizontal="center"/>
    </xf>
    <xf numFmtId="3" fontId="3" fillId="0" borderId="0" xfId="0" applyNumberFormat="1" applyFont="1" applyAlignment="1">
      <alignment horizontal="center"/>
    </xf>
    <xf numFmtId="3" fontId="3" fillId="0" borderId="24" xfId="0" applyNumberFormat="1" applyFont="1" applyBorder="1" applyAlignment="1">
      <alignment horizontal="center"/>
    </xf>
    <xf numFmtId="0" fontId="25" fillId="0" borderId="22" xfId="0" applyFont="1" applyBorder="1"/>
    <xf numFmtId="0" fontId="25" fillId="0" borderId="23" xfId="0" applyFont="1" applyBorder="1"/>
    <xf numFmtId="0" fontId="25" fillId="0" borderId="0" xfId="0" applyFont="1"/>
    <xf numFmtId="0" fontId="17" fillId="0" borderId="0" xfId="0" applyFont="1"/>
    <xf numFmtId="165" fontId="25" fillId="0" borderId="0" xfId="10281" applyNumberFormat="1" applyFont="1" applyBorder="1"/>
    <xf numFmtId="0" fontId="32" fillId="0" borderId="0" xfId="0" applyFont="1"/>
    <xf numFmtId="0" fontId="10" fillId="0" borderId="25" xfId="0" applyFont="1" applyBorder="1"/>
    <xf numFmtId="0" fontId="25" fillId="0" borderId="16" xfId="0" applyFont="1" applyBorder="1"/>
    <xf numFmtId="0" fontId="17" fillId="0" borderId="16" xfId="0" applyFont="1" applyBorder="1"/>
    <xf numFmtId="0" fontId="3" fillId="0" borderId="16" xfId="0" applyFont="1" applyBorder="1"/>
    <xf numFmtId="165" fontId="25" fillId="0" borderId="16" xfId="10281" applyNumberFormat="1" applyFont="1" applyBorder="1"/>
    <xf numFmtId="0" fontId="25" fillId="0" borderId="0" xfId="0" applyFont="1" applyBorder="1"/>
    <xf numFmtId="0" fontId="27" fillId="0" borderId="22" xfId="0" applyFont="1" applyBorder="1"/>
    <xf numFmtId="0" fontId="3" fillId="0" borderId="22" xfId="0" applyFont="1" applyBorder="1" applyAlignment="1">
      <alignment horizontal="center"/>
    </xf>
    <xf numFmtId="0" fontId="15" fillId="0" borderId="22" xfId="0" applyFont="1" applyFill="1" applyBorder="1"/>
    <xf numFmtId="0" fontId="28" fillId="0" borderId="22" xfId="0" applyFont="1" applyBorder="1"/>
    <xf numFmtId="0" fontId="0" fillId="0" borderId="22" xfId="0" applyBorder="1"/>
    <xf numFmtId="0" fontId="15" fillId="0" borderId="23" xfId="0" applyFont="1" applyBorder="1"/>
    <xf numFmtId="0" fontId="10" fillId="0" borderId="0" xfId="0" applyFont="1" applyBorder="1" applyAlignment="1">
      <alignment horizontal="left" wrapText="1"/>
    </xf>
    <xf numFmtId="0" fontId="10" fillId="0" borderId="26" xfId="0" applyFont="1" applyBorder="1" applyAlignment="1">
      <alignment wrapText="1"/>
    </xf>
    <xf numFmtId="0" fontId="10" fillId="0" borderId="18" xfId="0" applyFont="1" applyBorder="1"/>
    <xf numFmtId="0" fontId="10" fillId="0" borderId="19" xfId="0" applyFont="1" applyBorder="1"/>
    <xf numFmtId="0" fontId="3" fillId="0" borderId="0" xfId="0" applyFont="1" applyBorder="1"/>
    <xf numFmtId="0" fontId="10" fillId="0" borderId="0" xfId="0" applyFont="1" applyBorder="1" applyAlignment="1">
      <alignment horizontal="right"/>
    </xf>
    <xf numFmtId="0" fontId="15" fillId="0" borderId="10" xfId="9220" applyFont="1" applyFill="1" applyBorder="1" applyAlignment="1">
      <alignment horizontal="center"/>
    </xf>
    <xf numFmtId="0" fontId="15" fillId="0" borderId="10" xfId="9220" applyFont="1" applyFill="1" applyBorder="1" applyAlignment="1"/>
    <xf numFmtId="0" fontId="9" fillId="0" borderId="0" xfId="9220" applyFill="1"/>
    <xf numFmtId="0" fontId="3" fillId="0" borderId="0" xfId="9220" applyFont="1" applyFill="1"/>
    <xf numFmtId="3" fontId="9" fillId="0" borderId="0" xfId="9220" applyNumberFormat="1" applyFill="1" applyAlignment="1">
      <alignment horizontal="right"/>
    </xf>
    <xf numFmtId="0" fontId="9" fillId="0" borderId="0" xfId="9220"/>
    <xf numFmtId="3" fontId="33" fillId="0" borderId="2" xfId="9220" applyNumberFormat="1" applyFont="1" applyBorder="1" applyAlignment="1">
      <alignment horizontal="right" vertical="center" wrapText="1"/>
    </xf>
    <xf numFmtId="3" fontId="9" fillId="0" borderId="0" xfId="9220" applyNumberFormat="1"/>
    <xf numFmtId="3" fontId="3" fillId="0" borderId="0" xfId="9220" applyNumberFormat="1" applyFont="1" applyFill="1"/>
    <xf numFmtId="3" fontId="33" fillId="0" borderId="0" xfId="9220" applyNumberFormat="1" applyFont="1" applyAlignment="1">
      <alignment horizontal="right" vertical="center" wrapText="1"/>
    </xf>
    <xf numFmtId="0" fontId="3" fillId="0" borderId="0" xfId="9220" applyFont="1" applyFill="1" applyBorder="1"/>
    <xf numFmtId="3" fontId="33" fillId="0" borderId="7" xfId="9220" applyNumberFormat="1" applyFont="1" applyBorder="1" applyAlignment="1">
      <alignment horizontal="right" vertical="center" wrapText="1"/>
    </xf>
    <xf numFmtId="0" fontId="9" fillId="0" borderId="0" xfId="9220" applyFill="1" applyAlignment="1">
      <alignment wrapText="1"/>
    </xf>
    <xf numFmtId="0" fontId="9" fillId="0" borderId="0" xfId="9220" applyFill="1" applyBorder="1"/>
    <xf numFmtId="0" fontId="34" fillId="0" borderId="0" xfId="9220" applyFont="1" applyFill="1" applyBorder="1"/>
    <xf numFmtId="49" fontId="28" fillId="0" borderId="0" xfId="9220" applyNumberFormat="1" applyFont="1" applyFill="1" applyBorder="1" applyAlignment="1">
      <alignment horizontal="left" wrapText="1"/>
    </xf>
    <xf numFmtId="0" fontId="28" fillId="0" borderId="0" xfId="9220" applyFont="1" applyFill="1" applyBorder="1"/>
    <xf numFmtId="0" fontId="33" fillId="0" borderId="0" xfId="9220" applyFont="1" applyAlignment="1">
      <alignment horizontal="right" vertical="center" wrapText="1"/>
    </xf>
    <xf numFmtId="0" fontId="33" fillId="0" borderId="0" xfId="9220" applyFont="1" applyAlignment="1">
      <alignment horizontal="right" vertical="center"/>
    </xf>
    <xf numFmtId="165" fontId="9" fillId="0" borderId="0" xfId="8941" applyNumberFormat="1" applyFill="1" applyBorder="1"/>
    <xf numFmtId="0" fontId="10" fillId="0" borderId="0" xfId="9220" applyFont="1" applyFill="1" applyBorder="1"/>
    <xf numFmtId="1" fontId="9" fillId="0" borderId="0" xfId="9220" applyNumberFormat="1" applyFill="1"/>
    <xf numFmtId="1" fontId="9" fillId="0" borderId="0" xfId="9220" applyNumberFormat="1"/>
    <xf numFmtId="0" fontId="15" fillId="0" borderId="10" xfId="9268" applyFont="1" applyFill="1" applyBorder="1" applyAlignment="1">
      <alignment horizontal="left"/>
    </xf>
    <xf numFmtId="0" fontId="9" fillId="15" borderId="1" xfId="9268" applyFill="1" applyBorder="1"/>
    <xf numFmtId="0" fontId="9" fillId="15" borderId="2" xfId="9268" applyFill="1" applyBorder="1"/>
    <xf numFmtId="0" fontId="9" fillId="15" borderId="3" xfId="9268" applyFill="1" applyBorder="1"/>
    <xf numFmtId="0" fontId="9" fillId="15" borderId="4" xfId="9268" applyFill="1" applyBorder="1"/>
    <xf numFmtId="0" fontId="9" fillId="15" borderId="0" xfId="9268" applyFill="1" applyBorder="1"/>
    <xf numFmtId="0" fontId="9" fillId="15" borderId="5" xfId="9268" applyFill="1" applyBorder="1"/>
    <xf numFmtId="0" fontId="3" fillId="15" borderId="0" xfId="9268" applyFont="1" applyFill="1" applyBorder="1"/>
    <xf numFmtId="0" fontId="3" fillId="15" borderId="5" xfId="9268" applyFont="1" applyFill="1" applyBorder="1"/>
    <xf numFmtId="0" fontId="35" fillId="15" borderId="0" xfId="9268" applyFont="1" applyFill="1" applyBorder="1"/>
    <xf numFmtId="0" fontId="9" fillId="0" borderId="26" xfId="9268" applyBorder="1"/>
    <xf numFmtId="0" fontId="9" fillId="0" borderId="16" xfId="9268" applyBorder="1"/>
    <xf numFmtId="0" fontId="10" fillId="0" borderId="16" xfId="9268" applyFont="1" applyBorder="1"/>
    <xf numFmtId="0" fontId="9" fillId="0" borderId="29" xfId="9268" applyBorder="1"/>
    <xf numFmtId="0" fontId="10" fillId="0" borderId="24" xfId="9268" applyFont="1" applyBorder="1"/>
    <xf numFmtId="0" fontId="9" fillId="0" borderId="0" xfId="9268" applyBorder="1"/>
    <xf numFmtId="0" fontId="9" fillId="0" borderId="25" xfId="9268" applyBorder="1"/>
    <xf numFmtId="0" fontId="9" fillId="0" borderId="24" xfId="9268" applyBorder="1"/>
    <xf numFmtId="3" fontId="9" fillId="0" borderId="0" xfId="9268" applyNumberFormat="1" applyBorder="1"/>
    <xf numFmtId="0" fontId="9" fillId="0" borderId="23" xfId="9268" applyBorder="1"/>
    <xf numFmtId="0" fontId="9" fillId="0" borderId="22" xfId="9268" applyBorder="1"/>
    <xf numFmtId="0" fontId="9" fillId="0" borderId="30" xfId="9268" applyBorder="1"/>
    <xf numFmtId="0" fontId="15" fillId="0" borderId="2" xfId="9219" applyFont="1" applyFill="1" applyBorder="1" applyAlignment="1">
      <alignment horizontal="center"/>
    </xf>
    <xf numFmtId="0" fontId="15" fillId="0" borderId="2" xfId="9219" applyFont="1" applyFill="1" applyBorder="1" applyAlignment="1"/>
    <xf numFmtId="0" fontId="9" fillId="0" borderId="0" xfId="9274"/>
    <xf numFmtId="0" fontId="9" fillId="0" borderId="0" xfId="9274" applyBorder="1"/>
    <xf numFmtId="0" fontId="15" fillId="0" borderId="22" xfId="9219" applyFont="1" applyFill="1" applyBorder="1" applyAlignment="1">
      <alignment horizontal="center"/>
    </xf>
    <xf numFmtId="0" fontId="9" fillId="0" borderId="22" xfId="9274" applyBorder="1"/>
    <xf numFmtId="0" fontId="3" fillId="0" borderId="26" xfId="9274" applyFont="1" applyBorder="1"/>
    <xf numFmtId="0" fontId="9" fillId="0" borderId="16" xfId="9274" applyBorder="1"/>
    <xf numFmtId="0" fontId="10" fillId="0" borderId="29" xfId="9274" applyFont="1" applyBorder="1"/>
    <xf numFmtId="0" fontId="3" fillId="0" borderId="23" xfId="9274" applyFont="1" applyBorder="1"/>
    <xf numFmtId="3" fontId="9" fillId="0" borderId="30" xfId="9268" applyNumberFormat="1" applyBorder="1"/>
    <xf numFmtId="0" fontId="3" fillId="0" borderId="0" xfId="9274" applyFont="1" applyBorder="1"/>
    <xf numFmtId="0" fontId="10" fillId="0" borderId="0" xfId="9274" applyFont="1" applyBorder="1"/>
    <xf numFmtId="3" fontId="9" fillId="0" borderId="22" xfId="9268" applyNumberFormat="1" applyBorder="1"/>
    <xf numFmtId="0" fontId="10" fillId="0" borderId="22" xfId="9274" applyFont="1" applyBorder="1"/>
    <xf numFmtId="0" fontId="3" fillId="0" borderId="24" xfId="9274" applyFont="1" applyBorder="1"/>
    <xf numFmtId="0" fontId="10" fillId="0" borderId="31" xfId="0" applyFont="1" applyBorder="1" applyAlignment="1">
      <alignment wrapText="1"/>
    </xf>
    <xf numFmtId="0" fontId="29" fillId="0" borderId="0" xfId="0" applyFont="1" applyAlignment="1">
      <alignment horizontal="left"/>
    </xf>
    <xf numFmtId="0" fontId="15" fillId="0" borderId="0" xfId="0" applyFont="1"/>
    <xf numFmtId="0" fontId="30" fillId="0" borderId="0" xfId="0" applyFont="1"/>
    <xf numFmtId="0" fontId="28" fillId="0" borderId="0" xfId="0" applyFont="1"/>
    <xf numFmtId="0" fontId="28" fillId="0" borderId="32" xfId="0" applyFont="1" applyBorder="1"/>
    <xf numFmtId="0" fontId="28" fillId="0" borderId="33" xfId="0" applyFont="1" applyBorder="1"/>
    <xf numFmtId="0" fontId="31" fillId="0" borderId="0" xfId="0" applyFont="1" applyAlignment="1">
      <alignment horizontal="right" vertical="top"/>
    </xf>
    <xf numFmtId="166" fontId="3" fillId="0" borderId="0" xfId="8976" applyNumberFormat="1" applyFont="1" applyFill="1"/>
    <xf numFmtId="166" fontId="3" fillId="0" borderId="0" xfId="8970" applyNumberFormat="1" applyFont="1" applyFill="1"/>
    <xf numFmtId="3" fontId="36" fillId="0" borderId="34" xfId="0" applyNumberFormat="1" applyFont="1" applyFill="1" applyBorder="1"/>
    <xf numFmtId="166" fontId="2" fillId="0" borderId="35" xfId="8976" applyNumberFormat="1" applyFont="1" applyFill="1" applyBorder="1"/>
    <xf numFmtId="165" fontId="2" fillId="0" borderId="36" xfId="10281" applyNumberFormat="1" applyFont="1" applyFill="1" applyBorder="1"/>
    <xf numFmtId="166" fontId="2" fillId="0" borderId="36" xfId="8976" applyNumberFormat="1" applyFont="1" applyFill="1" applyBorder="1"/>
    <xf numFmtId="0" fontId="37" fillId="15" borderId="36" xfId="10113" applyFont="1" applyFill="1" applyBorder="1"/>
    <xf numFmtId="166" fontId="37" fillId="15" borderId="36" xfId="8976" applyNumberFormat="1" applyFont="1" applyFill="1" applyBorder="1"/>
    <xf numFmtId="3" fontId="3" fillId="15" borderId="36" xfId="0" applyNumberFormat="1" applyFont="1" applyFill="1" applyBorder="1"/>
    <xf numFmtId="3" fontId="3" fillId="0" borderId="25" xfId="0" applyNumberFormat="1" applyFont="1" applyFill="1" applyBorder="1"/>
    <xf numFmtId="1" fontId="0" fillId="0" borderId="0" xfId="0" applyNumberFormat="1"/>
    <xf numFmtId="0" fontId="36" fillId="0" borderId="0" xfId="0" applyFont="1"/>
    <xf numFmtId="3" fontId="36" fillId="0" borderId="0" xfId="0" applyNumberFormat="1" applyFont="1" applyBorder="1"/>
    <xf numFmtId="166" fontId="2" fillId="0" borderId="37" xfId="8976" applyNumberFormat="1" applyFont="1" applyFill="1" applyBorder="1"/>
    <xf numFmtId="3" fontId="3" fillId="0" borderId="0" xfId="0" applyNumberFormat="1" applyFont="1" applyFill="1"/>
    <xf numFmtId="0" fontId="28" fillId="0" borderId="38" xfId="0" applyFont="1" applyFill="1" applyBorder="1"/>
    <xf numFmtId="0" fontId="28" fillId="0" borderId="24" xfId="0" applyFont="1" applyFill="1" applyBorder="1"/>
    <xf numFmtId="0" fontId="28" fillId="0" borderId="0" xfId="0" applyFont="1" applyFill="1"/>
    <xf numFmtId="3" fontId="3" fillId="0" borderId="25" xfId="0" applyNumberFormat="1" applyFont="1" applyFill="1" applyBorder="1" applyAlignment="1">
      <alignment horizontal="center"/>
    </xf>
    <xf numFmtId="3" fontId="3" fillId="0" borderId="37" xfId="0" applyNumberFormat="1" applyFont="1" applyFill="1" applyBorder="1"/>
    <xf numFmtId="3" fontId="3" fillId="0" borderId="0" xfId="0" applyNumberFormat="1" applyFont="1" applyFill="1" applyAlignment="1">
      <alignment horizontal="center"/>
    </xf>
    <xf numFmtId="3" fontId="3" fillId="0" borderId="36" xfId="0" applyNumberFormat="1" applyFont="1" applyFill="1" applyBorder="1"/>
    <xf numFmtId="0" fontId="3" fillId="0" borderId="0" xfId="0" applyFont="1" applyFill="1"/>
    <xf numFmtId="0" fontId="3" fillId="0" borderId="25" xfId="0" applyFont="1" applyFill="1" applyBorder="1"/>
    <xf numFmtId="0" fontId="15" fillId="0" borderId="0" xfId="0" applyFont="1" applyFill="1" applyBorder="1"/>
    <xf numFmtId="0" fontId="28" fillId="0" borderId="32" xfId="0" applyFont="1" applyFill="1" applyBorder="1"/>
    <xf numFmtId="0" fontId="15" fillId="0" borderId="24" xfId="0" applyFont="1" applyFill="1" applyBorder="1"/>
    <xf numFmtId="3" fontId="3" fillId="0" borderId="39" xfId="0" applyNumberFormat="1" applyFont="1" applyFill="1" applyBorder="1" applyAlignment="1">
      <alignment horizontal="center"/>
    </xf>
    <xf numFmtId="3" fontId="3" fillId="0" borderId="40" xfId="0" applyNumberFormat="1" applyFont="1" applyFill="1" applyBorder="1" applyAlignment="1">
      <alignment horizontal="center"/>
    </xf>
    <xf numFmtId="165" fontId="3" fillId="0" borderId="0" xfId="10281" applyNumberFormat="1" applyFont="1" applyFill="1" applyBorder="1"/>
    <xf numFmtId="166" fontId="38" fillId="0" borderId="37" xfId="8976" applyNumberFormat="1" applyFont="1" applyFill="1" applyBorder="1"/>
    <xf numFmtId="0" fontId="3" fillId="0" borderId="0" xfId="0" applyFont="1" applyFill="1" applyBorder="1"/>
    <xf numFmtId="0" fontId="0" fillId="0" borderId="0" xfId="0" applyFill="1"/>
    <xf numFmtId="0" fontId="28" fillId="0" borderId="0" xfId="0" applyFont="1" applyFill="1" applyBorder="1"/>
    <xf numFmtId="3" fontId="3" fillId="0" borderId="0" xfId="0" applyNumberFormat="1" applyFont="1" applyFill="1" applyBorder="1" applyAlignment="1">
      <alignment horizontal="center"/>
    </xf>
    <xf numFmtId="166" fontId="3" fillId="0" borderId="0" xfId="8971" applyNumberFormat="1" applyFont="1" applyFill="1"/>
    <xf numFmtId="0" fontId="10" fillId="0" borderId="26" xfId="0" applyFont="1" applyBorder="1"/>
    <xf numFmtId="0" fontId="10" fillId="0" borderId="29" xfId="0" applyFont="1" applyBorder="1"/>
    <xf numFmtId="0" fontId="10" fillId="0" borderId="24" xfId="0" applyFont="1" applyBorder="1"/>
    <xf numFmtId="0" fontId="0" fillId="0" borderId="24" xfId="0" applyBorder="1"/>
    <xf numFmtId="0" fontId="0" fillId="0" borderId="25" xfId="0" applyBorder="1"/>
    <xf numFmtId="3" fontId="0" fillId="0" borderId="23" xfId="0" applyNumberFormat="1" applyBorder="1"/>
    <xf numFmtId="3" fontId="0" fillId="0" borderId="22" xfId="0" applyNumberFormat="1" applyBorder="1"/>
    <xf numFmtId="3" fontId="0" fillId="0" borderId="30" xfId="0" applyNumberFormat="1" applyBorder="1"/>
    <xf numFmtId="0" fontId="39" fillId="0" borderId="0" xfId="0" applyFont="1" applyAlignment="1">
      <alignment horizontal="center"/>
    </xf>
    <xf numFmtId="0" fontId="26" fillId="0" borderId="10" xfId="9242" applyFont="1" applyFill="1" applyBorder="1" applyAlignment="1">
      <alignment horizontal="center"/>
    </xf>
    <xf numFmtId="0" fontId="15" fillId="0" borderId="10" xfId="9242" applyFont="1" applyFill="1" applyBorder="1" applyAlignment="1">
      <alignment horizontal="center"/>
    </xf>
    <xf numFmtId="0" fontId="15" fillId="0" borderId="10" xfId="9242" applyFont="1" applyFill="1" applyBorder="1" applyAlignment="1"/>
    <xf numFmtId="0" fontId="10" fillId="0" borderId="2" xfId="9242" applyFont="1" applyBorder="1"/>
    <xf numFmtId="0" fontId="9" fillId="0" borderId="0" xfId="9242" applyBorder="1"/>
    <xf numFmtId="0" fontId="9" fillId="0" borderId="0" xfId="9242"/>
    <xf numFmtId="0" fontId="10" fillId="0" borderId="0" xfId="9242" applyFont="1"/>
    <xf numFmtId="0" fontId="27" fillId="0" borderId="4" xfId="9242" applyFont="1" applyBorder="1"/>
    <xf numFmtId="0" fontId="15" fillId="0" borderId="18" xfId="9242" applyFont="1" applyFill="1" applyBorder="1"/>
    <xf numFmtId="0" fontId="28" fillId="0" borderId="18" xfId="9242" applyFont="1" applyBorder="1"/>
    <xf numFmtId="0" fontId="15" fillId="0" borderId="19" xfId="9242" applyFont="1" applyBorder="1"/>
    <xf numFmtId="0" fontId="9" fillId="0" borderId="18" xfId="9242" applyBorder="1"/>
    <xf numFmtId="0" fontId="10" fillId="0" borderId="41" xfId="9242" applyFont="1" applyBorder="1" applyAlignment="1">
      <alignment horizontal="left" wrapText="1"/>
    </xf>
    <xf numFmtId="0" fontId="10" fillId="0" borderId="16" xfId="9242" applyFont="1" applyBorder="1"/>
    <xf numFmtId="0" fontId="10" fillId="0" borderId="0" xfId="9242" applyFont="1" applyBorder="1" applyAlignment="1">
      <alignment wrapText="1"/>
    </xf>
    <xf numFmtId="0" fontId="10" fillId="0" borderId="20" xfId="9242" applyFont="1" applyBorder="1" applyAlignment="1">
      <alignment wrapText="1"/>
    </xf>
    <xf numFmtId="0" fontId="0" fillId="0" borderId="0" xfId="0" applyFill="1" applyBorder="1"/>
    <xf numFmtId="0" fontId="29" fillId="0" borderId="42" xfId="9242" applyFont="1" applyBorder="1" applyAlignment="1">
      <alignment horizontal="left"/>
    </xf>
    <xf numFmtId="0" fontId="9" fillId="0" borderId="22" xfId="9242" applyBorder="1"/>
    <xf numFmtId="0" fontId="10" fillId="0" borderId="22" xfId="9242" applyFont="1" applyBorder="1"/>
    <xf numFmtId="0" fontId="10" fillId="0" borderId="23" xfId="9242" applyFont="1" applyBorder="1"/>
    <xf numFmtId="0" fontId="29" fillId="0" borderId="4" xfId="9242" applyFont="1" applyBorder="1" applyAlignment="1">
      <alignment horizontal="left"/>
    </xf>
    <xf numFmtId="0" fontId="10" fillId="0" borderId="0" xfId="9242" applyFont="1" applyBorder="1"/>
    <xf numFmtId="0" fontId="31" fillId="0" borderId="4" xfId="9242" applyFont="1" applyBorder="1" applyAlignment="1">
      <alignment horizontal="right" vertical="top"/>
    </xf>
    <xf numFmtId="0" fontId="31" fillId="0" borderId="0" xfId="9242" applyFont="1" applyBorder="1" applyAlignment="1"/>
    <xf numFmtId="3" fontId="3" fillId="0" borderId="0" xfId="9242" applyNumberFormat="1" applyFont="1" applyBorder="1"/>
    <xf numFmtId="3" fontId="3" fillId="0" borderId="24" xfId="9242" applyNumberFormat="1" applyFont="1" applyBorder="1"/>
    <xf numFmtId="0" fontId="40" fillId="0" borderId="0" xfId="0" applyFont="1" applyBorder="1" applyAlignment="1">
      <alignment vertical="center"/>
    </xf>
    <xf numFmtId="0" fontId="3" fillId="0" borderId="42" xfId="9242" applyFont="1" applyBorder="1"/>
    <xf numFmtId="0" fontId="3" fillId="0" borderId="22" xfId="9242" applyFont="1" applyBorder="1"/>
    <xf numFmtId="0" fontId="3" fillId="0" borderId="22" xfId="9242" applyFont="1" applyBorder="1" applyProtection="1"/>
    <xf numFmtId="0" fontId="3" fillId="0" borderId="0" xfId="9242" applyFont="1" applyBorder="1"/>
    <xf numFmtId="0" fontId="42" fillId="0" borderId="0" xfId="0" applyFont="1" applyBorder="1" applyAlignment="1">
      <alignment vertical="center"/>
    </xf>
    <xf numFmtId="0" fontId="26" fillId="0" borderId="10" xfId="9219" applyFont="1" applyFill="1" applyBorder="1" applyAlignment="1">
      <alignment horizontal="center"/>
    </xf>
    <xf numFmtId="0" fontId="15" fillId="0" borderId="10" xfId="9219" applyFont="1" applyFill="1" applyBorder="1" applyAlignment="1">
      <alignment horizontal="center"/>
    </xf>
    <xf numFmtId="0" fontId="15" fillId="0" borderId="10" xfId="9219" applyFont="1" applyFill="1" applyBorder="1" applyAlignment="1"/>
    <xf numFmtId="0" fontId="26" fillId="0" borderId="10" xfId="9219" applyFont="1" applyFill="1" applyBorder="1" applyAlignment="1"/>
    <xf numFmtId="0" fontId="10" fillId="0" borderId="10" xfId="9219" applyFont="1" applyBorder="1"/>
    <xf numFmtId="0" fontId="9" fillId="0" borderId="10" xfId="9219" applyBorder="1"/>
    <xf numFmtId="0" fontId="27" fillId="0" borderId="0" xfId="9219" applyFont="1"/>
    <xf numFmtId="0" fontId="9" fillId="0" borderId="0" xfId="9219" applyAlignment="1">
      <alignment horizontal="left"/>
    </xf>
    <xf numFmtId="0" fontId="15" fillId="0" borderId="0" xfId="9219" applyFont="1" applyFill="1" applyBorder="1"/>
    <xf numFmtId="0" fontId="24" fillId="0" borderId="18" xfId="9219" applyFont="1" applyFill="1" applyBorder="1"/>
    <xf numFmtId="0" fontId="9" fillId="0" borderId="18" xfId="9219" applyBorder="1"/>
    <xf numFmtId="0" fontId="15" fillId="0" borderId="19" xfId="9219" applyFont="1" applyBorder="1"/>
    <xf numFmtId="0" fontId="10" fillId="0" borderId="16" xfId="9219" applyFont="1" applyBorder="1" applyAlignment="1">
      <alignment horizontal="left" wrapText="1"/>
    </xf>
    <xf numFmtId="0" fontId="10" fillId="0" borderId="16" xfId="9219" applyFont="1" applyBorder="1"/>
    <xf numFmtId="0" fontId="10" fillId="0" borderId="16" xfId="9219" applyFont="1" applyBorder="1" applyAlignment="1">
      <alignment wrapText="1"/>
    </xf>
    <xf numFmtId="0" fontId="0" fillId="0" borderId="16" xfId="0" applyBorder="1"/>
    <xf numFmtId="0" fontId="10" fillId="0" borderId="0" xfId="9219" applyFont="1" applyBorder="1" applyAlignment="1">
      <alignment wrapText="1"/>
    </xf>
    <xf numFmtId="0" fontId="10" fillId="0" borderId="31" xfId="9219" applyFont="1" applyBorder="1" applyAlignment="1">
      <alignment wrapText="1"/>
    </xf>
    <xf numFmtId="0" fontId="10" fillId="0" borderId="43" xfId="9219" applyFont="1" applyBorder="1" applyAlignment="1">
      <alignment wrapText="1"/>
    </xf>
    <xf numFmtId="0" fontId="29" fillId="0" borderId="22" xfId="9219" applyFont="1" applyBorder="1" applyAlignment="1">
      <alignment horizontal="left"/>
    </xf>
    <xf numFmtId="0" fontId="9" fillId="0" borderId="22" xfId="9219" applyBorder="1"/>
    <xf numFmtId="0" fontId="10" fillId="0" borderId="22" xfId="9219" applyFont="1" applyBorder="1"/>
    <xf numFmtId="0" fontId="10" fillId="0" borderId="30" xfId="9219" applyFont="1" applyBorder="1"/>
    <xf numFmtId="0" fontId="10" fillId="0" borderId="44" xfId="9219" applyFont="1" applyBorder="1"/>
    <xf numFmtId="0" fontId="15" fillId="0" borderId="0" xfId="9219" applyFont="1"/>
    <xf numFmtId="0" fontId="30" fillId="0" borderId="0" xfId="9219" applyFont="1"/>
    <xf numFmtId="0" fontId="28" fillId="0" borderId="0" xfId="9219" applyFont="1"/>
    <xf numFmtId="0" fontId="28" fillId="0" borderId="29" xfId="9219" applyFont="1" applyBorder="1"/>
    <xf numFmtId="0" fontId="28" fillId="0" borderId="0" xfId="9219" applyFont="1" applyBorder="1"/>
    <xf numFmtId="0" fontId="31" fillId="0" borderId="0" xfId="9219" applyFont="1" applyAlignment="1">
      <alignment horizontal="right" vertical="top"/>
    </xf>
    <xf numFmtId="0" fontId="31" fillId="0" borderId="0" xfId="9219" applyFont="1"/>
    <xf numFmtId="0" fontId="31" fillId="0" borderId="0" xfId="9219" applyFont="1" applyAlignment="1">
      <alignment horizontal="right"/>
    </xf>
    <xf numFmtId="3" fontId="3" fillId="0" borderId="0" xfId="9219" applyNumberFormat="1" applyFont="1" applyBorder="1"/>
    <xf numFmtId="3" fontId="3" fillId="0" borderId="25" xfId="9219" applyNumberFormat="1" applyFont="1" applyBorder="1"/>
    <xf numFmtId="0" fontId="9" fillId="0" borderId="0" xfId="9219"/>
    <xf numFmtId="0" fontId="17" fillId="0" borderId="0" xfId="9219" applyFont="1" applyBorder="1"/>
    <xf numFmtId="0" fontId="9" fillId="0" borderId="0" xfId="9219" applyBorder="1"/>
    <xf numFmtId="3" fontId="9" fillId="0" borderId="0" xfId="9219" applyNumberFormat="1" applyBorder="1"/>
    <xf numFmtId="0" fontId="24" fillId="0" borderId="0" xfId="9219" applyFont="1"/>
    <xf numFmtId="0" fontId="9" fillId="0" borderId="25" xfId="9219" applyBorder="1"/>
    <xf numFmtId="0" fontId="24" fillId="0" borderId="0" xfId="9219" applyFont="1" applyBorder="1"/>
    <xf numFmtId="0" fontId="9" fillId="0" borderId="0" xfId="9219" applyFill="1" applyBorder="1"/>
    <xf numFmtId="3" fontId="9" fillId="0" borderId="25" xfId="9219" applyNumberFormat="1" applyFill="1" applyBorder="1" applyAlignment="1">
      <alignment horizontal="right"/>
    </xf>
    <xf numFmtId="3" fontId="9" fillId="0" borderId="22" xfId="9219" applyNumberFormat="1" applyBorder="1"/>
    <xf numFmtId="0" fontId="9" fillId="0" borderId="30" xfId="9219" applyBorder="1"/>
    <xf numFmtId="0" fontId="3" fillId="0" borderId="22" xfId="9219" applyFont="1" applyFill="1" applyBorder="1"/>
    <xf numFmtId="0" fontId="10" fillId="0" borderId="0" xfId="9219" applyFont="1"/>
    <xf numFmtId="0" fontId="12" fillId="0" borderId="0" xfId="9219" applyFont="1"/>
    <xf numFmtId="0" fontId="12" fillId="0" borderId="0" xfId="9219" applyFont="1" applyFill="1"/>
    <xf numFmtId="0" fontId="9" fillId="0" borderId="0" xfId="9219" applyFill="1"/>
    <xf numFmtId="0" fontId="15" fillId="0" borderId="10" xfId="0" applyFont="1" applyFill="1" applyBorder="1" applyAlignment="1">
      <alignment horizontal="center"/>
    </xf>
    <xf numFmtId="0" fontId="13" fillId="0" borderId="10" xfId="0" applyFont="1" applyBorder="1" applyAlignment="1">
      <alignment horizontal="center" vertical="center"/>
    </xf>
    <xf numFmtId="0" fontId="0" fillId="0" borderId="28" xfId="0" applyBorder="1"/>
    <xf numFmtId="0" fontId="0" fillId="0" borderId="27" xfId="0" applyBorder="1"/>
    <xf numFmtId="0" fontId="0" fillId="0" borderId="0" xfId="0"/>
    <xf numFmtId="0" fontId="10" fillId="0" borderId="0" xfId="0" applyFont="1"/>
    <xf numFmtId="0" fontId="0" fillId="0" borderId="25" xfId="0" applyBorder="1"/>
    <xf numFmtId="0" fontId="3" fillId="0" borderId="0" xfId="0" applyFont="1"/>
    <xf numFmtId="0" fontId="0" fillId="0" borderId="0" xfId="0" applyBorder="1"/>
    <xf numFmtId="0" fontId="3" fillId="0" borderId="0" xfId="0" applyFont="1" applyBorder="1"/>
    <xf numFmtId="0" fontId="0" fillId="0" borderId="22" xfId="0" applyBorder="1"/>
    <xf numFmtId="0" fontId="0" fillId="0" borderId="26" xfId="0" applyBorder="1"/>
    <xf numFmtId="0" fontId="0" fillId="0" borderId="16" xfId="0" applyBorder="1"/>
    <xf numFmtId="0" fontId="0" fillId="0" borderId="24" xfId="0" applyBorder="1"/>
    <xf numFmtId="0" fontId="0" fillId="0" borderId="23" xfId="0" applyBorder="1"/>
    <xf numFmtId="0" fontId="0" fillId="0" borderId="54" xfId="0" applyBorder="1"/>
    <xf numFmtId="0" fontId="0" fillId="0" borderId="55" xfId="0" applyBorder="1"/>
    <xf numFmtId="0" fontId="10" fillId="0" borderId="23" xfId="0" applyFont="1" applyBorder="1"/>
    <xf numFmtId="0" fontId="0" fillId="0" borderId="30" xfId="0" applyBorder="1"/>
    <xf numFmtId="0" fontId="0" fillId="0" borderId="29" xfId="0" applyBorder="1"/>
    <xf numFmtId="0" fontId="3" fillId="0" borderId="55" xfId="0" applyFont="1" applyBorder="1"/>
    <xf numFmtId="0" fontId="18" fillId="0" borderId="0" xfId="0" applyFont="1"/>
    <xf numFmtId="0" fontId="10" fillId="0" borderId="24" xfId="0" applyFont="1" applyBorder="1"/>
    <xf numFmtId="0" fontId="12" fillId="0" borderId="26" xfId="0" applyFont="1" applyBorder="1"/>
    <xf numFmtId="0" fontId="59" fillId="0" borderId="0" xfId="0" applyFont="1"/>
    <xf numFmtId="0" fontId="0" fillId="0" borderId="56" xfId="0" applyBorder="1"/>
    <xf numFmtId="0" fontId="3" fillId="0" borderId="29" xfId="0" applyFont="1" applyBorder="1"/>
    <xf numFmtId="0" fontId="3" fillId="0" borderId="56" xfId="0" applyFont="1" applyBorder="1"/>
    <xf numFmtId="0" fontId="12" fillId="0" borderId="0" xfId="0" applyFont="1"/>
    <xf numFmtId="0" fontId="3" fillId="0" borderId="54" xfId="0" applyFont="1" applyBorder="1"/>
    <xf numFmtId="0" fontId="3" fillId="0" borderId="25" xfId="0" applyFont="1" applyBorder="1"/>
    <xf numFmtId="0" fontId="0" fillId="0" borderId="15" xfId="0" applyBorder="1"/>
    <xf numFmtId="0" fontId="60" fillId="0" borderId="0" xfId="0" applyFont="1" applyBorder="1"/>
    <xf numFmtId="0" fontId="12" fillId="0" borderId="24" xfId="0" applyFont="1" applyBorder="1"/>
    <xf numFmtId="0" fontId="3" fillId="0" borderId="30" xfId="0" applyFont="1" applyBorder="1"/>
    <xf numFmtId="0" fontId="3" fillId="0" borderId="27" xfId="0" applyFont="1" applyBorder="1"/>
    <xf numFmtId="0" fontId="3" fillId="0" borderId="28" xfId="0" applyFont="1" applyBorder="1"/>
    <xf numFmtId="0" fontId="24" fillId="0" borderId="0" xfId="0" applyFont="1"/>
    <xf numFmtId="0" fontId="61" fillId="0" borderId="0" xfId="0" applyFont="1"/>
    <xf numFmtId="0" fontId="11" fillId="0" borderId="0" xfId="0" applyFont="1" applyFill="1"/>
    <xf numFmtId="0" fontId="62" fillId="0" borderId="0" xfId="0" applyFont="1"/>
    <xf numFmtId="0" fontId="15" fillId="0" borderId="0" xfId="0" applyFont="1" applyAlignment="1">
      <alignment horizontal="right"/>
    </xf>
    <xf numFmtId="3" fontId="0" fillId="0" borderId="0" xfId="0" applyNumberFormat="1" applyFill="1"/>
    <xf numFmtId="0" fontId="11" fillId="0" borderId="0" xfId="0" applyFont="1"/>
    <xf numFmtId="0" fontId="26" fillId="0" borderId="15" xfId="0" applyFont="1" applyBorder="1" applyAlignment="1">
      <alignment horizontal="center"/>
    </xf>
    <xf numFmtId="0" fontId="63" fillId="0" borderId="0" xfId="0" applyFont="1" applyAlignment="1">
      <alignment horizontal="center"/>
    </xf>
    <xf numFmtId="0" fontId="64" fillId="0" borderId="0" xfId="0" applyFont="1" applyAlignment="1">
      <alignment horizontal="center"/>
    </xf>
    <xf numFmtId="0" fontId="10" fillId="0" borderId="43" xfId="0" applyFont="1" applyBorder="1" applyAlignment="1">
      <alignment wrapText="1"/>
    </xf>
    <xf numFmtId="0" fontId="15" fillId="0" borderId="18" xfId="0" applyFont="1" applyBorder="1"/>
    <xf numFmtId="0" fontId="10" fillId="0" borderId="44" xfId="0" applyFont="1" applyBorder="1"/>
    <xf numFmtId="0" fontId="25" fillId="0" borderId="25" xfId="0" applyFont="1" applyBorder="1"/>
    <xf numFmtId="165" fontId="25" fillId="0" borderId="0" xfId="10281" applyNumberFormat="1" applyFont="1"/>
    <xf numFmtId="0" fontId="0" fillId="0" borderId="0" xfId="0"/>
    <xf numFmtId="0" fontId="3" fillId="0" borderId="7" xfId="10380" applyFont="1" applyBorder="1"/>
    <xf numFmtId="0" fontId="63" fillId="0" borderId="10" xfId="10380" applyFont="1" applyFill="1" applyBorder="1" applyAlignment="1">
      <alignment horizontal="left"/>
    </xf>
    <xf numFmtId="0" fontId="15" fillId="0" borderId="10" xfId="10380" applyFont="1" applyFill="1" applyBorder="1" applyAlignment="1">
      <alignment horizontal="center"/>
    </xf>
    <xf numFmtId="0" fontId="15" fillId="0" borderId="10" xfId="10380" applyFont="1" applyFill="1" applyBorder="1" applyAlignment="1">
      <alignment horizontal="left"/>
    </xf>
    <xf numFmtId="0" fontId="63" fillId="0" borderId="10" xfId="10380" applyFont="1" applyFill="1" applyBorder="1" applyAlignment="1">
      <alignment horizontal="right"/>
    </xf>
    <xf numFmtId="0" fontId="3" fillId="0" borderId="10" xfId="10380" applyFont="1" applyBorder="1" applyAlignment="1">
      <alignment horizontal="right"/>
    </xf>
    <xf numFmtId="0" fontId="3" fillId="0" borderId="0" xfId="10380"/>
    <xf numFmtId="0" fontId="3" fillId="0" borderId="0" xfId="10380" applyAlignment="1">
      <alignment horizontal="left"/>
    </xf>
    <xf numFmtId="0" fontId="3" fillId="0" borderId="0" xfId="10380" applyAlignment="1">
      <alignment horizontal="right"/>
    </xf>
    <xf numFmtId="0" fontId="10" fillId="0" borderId="0" xfId="10380" applyFont="1" applyBorder="1" applyAlignment="1">
      <alignment horizontal="right"/>
    </xf>
    <xf numFmtId="0" fontId="3" fillId="0" borderId="57" xfId="10380" applyBorder="1" applyAlignment="1">
      <alignment horizontal="right"/>
    </xf>
    <xf numFmtId="0" fontId="3" fillId="0" borderId="2" xfId="10380" applyBorder="1" applyAlignment="1">
      <alignment horizontal="right"/>
    </xf>
    <xf numFmtId="0" fontId="3" fillId="0" borderId="22" xfId="10380" applyBorder="1"/>
    <xf numFmtId="0" fontId="3" fillId="0" borderId="22" xfId="10380" applyFont="1" applyBorder="1" applyAlignment="1">
      <alignment horizontal="center"/>
    </xf>
    <xf numFmtId="0" fontId="15" fillId="0" borderId="18" xfId="10380" applyFont="1" applyFill="1" applyBorder="1" applyAlignment="1">
      <alignment horizontal="left"/>
    </xf>
    <xf numFmtId="0" fontId="24" fillId="0" borderId="18" xfId="10380" applyFont="1" applyFill="1" applyBorder="1" applyAlignment="1">
      <alignment horizontal="right"/>
    </xf>
    <xf numFmtId="0" fontId="3" fillId="0" borderId="18" xfId="10380" applyBorder="1" applyAlignment="1">
      <alignment horizontal="right"/>
    </xf>
    <xf numFmtId="0" fontId="3" fillId="0" borderId="58" xfId="10380" applyBorder="1" applyAlignment="1">
      <alignment horizontal="right"/>
    </xf>
    <xf numFmtId="0" fontId="15" fillId="0" borderId="19" xfId="10380" applyFont="1" applyBorder="1" applyAlignment="1">
      <alignment horizontal="left"/>
    </xf>
    <xf numFmtId="0" fontId="3" fillId="0" borderId="0" xfId="10380" applyBorder="1" applyAlignment="1">
      <alignment horizontal="right"/>
    </xf>
    <xf numFmtId="0" fontId="3" fillId="0" borderId="15" xfId="10380" applyBorder="1"/>
    <xf numFmtId="0" fontId="10" fillId="0" borderId="22" xfId="10380" applyFont="1" applyBorder="1" applyAlignment="1">
      <alignment horizontal="left"/>
    </xf>
    <xf numFmtId="0" fontId="10" fillId="0" borderId="22" xfId="10380" applyFont="1" applyBorder="1"/>
    <xf numFmtId="0" fontId="10" fillId="0" borderId="22" xfId="10380" applyFont="1" applyFill="1" applyBorder="1" applyAlignment="1">
      <alignment horizontal="left" wrapText="1"/>
    </xf>
    <xf numFmtId="0" fontId="10" fillId="0" borderId="22" xfId="10380" applyFont="1" applyBorder="1" applyAlignment="1">
      <alignment wrapText="1"/>
    </xf>
    <xf numFmtId="0" fontId="10" fillId="0" borderId="59" xfId="10380" applyFont="1" applyBorder="1" applyAlignment="1">
      <alignment wrapText="1"/>
    </xf>
    <xf numFmtId="0" fontId="3" fillId="0" borderId="0" xfId="10380" applyBorder="1"/>
    <xf numFmtId="0" fontId="3" fillId="0" borderId="0" xfId="10380" applyFont="1"/>
    <xf numFmtId="166" fontId="3" fillId="0" borderId="25" xfId="8976" applyNumberFormat="1" applyFont="1" applyFill="1" applyBorder="1"/>
    <xf numFmtId="0" fontId="3" fillId="0" borderId="0" xfId="10380" applyFill="1"/>
    <xf numFmtId="166" fontId="3" fillId="0" borderId="0" xfId="8976" applyNumberFormat="1" applyFont="1" applyFill="1" applyAlignment="1">
      <alignment horizontal="right"/>
    </xf>
    <xf numFmtId="166" fontId="3" fillId="0" borderId="0" xfId="8976" applyNumberFormat="1" applyFont="1" applyAlignment="1">
      <alignment horizontal="right"/>
    </xf>
    <xf numFmtId="0" fontId="15" fillId="0" borderId="0" xfId="10380" applyFont="1"/>
    <xf numFmtId="0" fontId="3" fillId="0" borderId="0" xfId="10380" applyFont="1" applyAlignment="1">
      <alignment horizontal="right"/>
    </xf>
    <xf numFmtId="166" fontId="3" fillId="0" borderId="0" xfId="10380" applyNumberFormat="1"/>
    <xf numFmtId="0" fontId="0" fillId="0" borderId="0" xfId="0"/>
    <xf numFmtId="0" fontId="15" fillId="0" borderId="10" xfId="0" applyFont="1" applyFill="1" applyBorder="1" applyAlignment="1">
      <alignment horizontal="center"/>
    </xf>
    <xf numFmtId="0" fontId="26" fillId="0" borderId="10" xfId="10383" applyFont="1" applyFill="1" applyBorder="1" applyAlignment="1">
      <alignment horizontal="center"/>
    </xf>
    <xf numFmtId="0" fontId="15" fillId="0" borderId="10" xfId="10383" applyFont="1" applyFill="1" applyBorder="1" applyAlignment="1">
      <alignment horizontal="center"/>
    </xf>
    <xf numFmtId="0" fontId="15" fillId="0" borderId="10" xfId="10383" applyFont="1" applyFill="1" applyBorder="1" applyAlignment="1"/>
    <xf numFmtId="0" fontId="26" fillId="0" borderId="10" xfId="10383" applyFont="1" applyFill="1" applyBorder="1" applyAlignment="1"/>
    <xf numFmtId="0" fontId="10" fillId="0" borderId="10" xfId="10383" applyFont="1" applyBorder="1"/>
    <xf numFmtId="0" fontId="3" fillId="0" borderId="10" xfId="10383" applyBorder="1"/>
    <xf numFmtId="0" fontId="3" fillId="0" borderId="0" xfId="10383"/>
    <xf numFmtId="0" fontId="10" fillId="0" borderId="0" xfId="10383" applyFont="1" applyBorder="1"/>
    <xf numFmtId="0" fontId="3" fillId="0" borderId="17" xfId="10383" applyBorder="1"/>
    <xf numFmtId="0" fontId="27" fillId="0" borderId="0" xfId="10383" applyFont="1"/>
    <xf numFmtId="0" fontId="3" fillId="0" borderId="0" xfId="10383" applyFont="1" applyBorder="1" applyAlignment="1">
      <alignment horizontal="center"/>
    </xf>
    <xf numFmtId="0" fontId="15" fillId="0" borderId="18" xfId="10383" applyFont="1" applyFill="1" applyBorder="1"/>
    <xf numFmtId="0" fontId="28" fillId="0" borderId="18" xfId="10383" applyFont="1" applyBorder="1"/>
    <xf numFmtId="0" fontId="15" fillId="0" borderId="19" xfId="10383" applyFont="1" applyBorder="1"/>
    <xf numFmtId="0" fontId="3" fillId="0" borderId="18" xfId="10383" applyBorder="1"/>
    <xf numFmtId="0" fontId="10" fillId="0" borderId="16" xfId="10383" applyFont="1" applyBorder="1" applyAlignment="1">
      <alignment horizontal="left" wrapText="1"/>
    </xf>
    <xf numFmtId="0" fontId="10" fillId="0" borderId="16" xfId="10383" applyFont="1" applyBorder="1"/>
    <xf numFmtId="0" fontId="10" fillId="0" borderId="0" xfId="10383" applyFont="1" applyBorder="1" applyAlignment="1">
      <alignment wrapText="1"/>
    </xf>
    <xf numFmtId="0" fontId="10" fillId="0" borderId="21" xfId="10383" applyFont="1" applyBorder="1" applyAlignment="1">
      <alignment wrapText="1"/>
    </xf>
    <xf numFmtId="0" fontId="10" fillId="0" borderId="43" xfId="10383" applyFont="1" applyBorder="1" applyAlignment="1">
      <alignment wrapText="1"/>
    </xf>
    <xf numFmtId="0" fontId="29" fillId="0" borderId="22" xfId="10383" applyFont="1" applyBorder="1" applyAlignment="1">
      <alignment horizontal="left"/>
    </xf>
    <xf numFmtId="0" fontId="10" fillId="0" borderId="22" xfId="10383" applyFont="1" applyBorder="1"/>
    <xf numFmtId="0" fontId="10" fillId="0" borderId="44" xfId="10383" applyFont="1" applyBorder="1"/>
    <xf numFmtId="0" fontId="31" fillId="0" borderId="0" xfId="10383" applyFont="1" applyAlignment="1">
      <alignment horizontal="left" vertical="top"/>
    </xf>
    <xf numFmtId="0" fontId="31" fillId="0" borderId="0" xfId="10383" applyFont="1"/>
    <xf numFmtId="3" fontId="3" fillId="0" borderId="0" xfId="10383" applyNumberFormat="1" applyFont="1" applyFill="1" applyBorder="1" applyAlignment="1">
      <alignment horizontal="center"/>
    </xf>
    <xf numFmtId="3" fontId="3" fillId="0" borderId="0" xfId="10383" applyNumberFormat="1" applyFont="1" applyFill="1"/>
    <xf numFmtId="3" fontId="3" fillId="0" borderId="0" xfId="10383" applyNumberFormat="1" applyFont="1" applyFill="1" applyBorder="1"/>
    <xf numFmtId="3" fontId="3" fillId="0" borderId="0" xfId="10383" applyNumberFormat="1" applyFont="1" applyFill="1" applyAlignment="1">
      <alignment horizontal="center"/>
    </xf>
    <xf numFmtId="3" fontId="3" fillId="0" borderId="24" xfId="10383" applyNumberFormat="1" applyFont="1" applyFill="1" applyBorder="1" applyAlignment="1">
      <alignment horizontal="center"/>
    </xf>
    <xf numFmtId="3" fontId="3" fillId="0" borderId="24" xfId="10383" applyNumberFormat="1" applyFont="1" applyFill="1" applyBorder="1"/>
    <xf numFmtId="0" fontId="3" fillId="0" borderId="0" xfId="10383" applyFont="1" applyBorder="1"/>
    <xf numFmtId="0" fontId="3" fillId="0" borderId="25" xfId="10383" applyFont="1" applyBorder="1"/>
    <xf numFmtId="0" fontId="3" fillId="0" borderId="16" xfId="10383" applyFont="1" applyBorder="1"/>
    <xf numFmtId="0" fontId="10" fillId="0" borderId="0" xfId="10383" applyFont="1" applyBorder="1" applyAlignment="1">
      <alignment horizontal="right"/>
    </xf>
    <xf numFmtId="0" fontId="3" fillId="0" borderId="0" xfId="10383" applyFont="1"/>
    <xf numFmtId="165" fontId="3" fillId="0" borderId="0" xfId="10361" applyNumberFormat="1" applyFont="1"/>
    <xf numFmtId="165" fontId="3" fillId="0" borderId="0" xfId="10361" applyNumberFormat="1" applyFont="1" applyBorder="1"/>
    <xf numFmtId="0" fontId="17" fillId="0" borderId="0" xfId="10383" applyFont="1"/>
    <xf numFmtId="0" fontId="10" fillId="0" borderId="0" xfId="10383" applyFont="1"/>
    <xf numFmtId="0" fontId="26" fillId="0" borderId="10" xfId="0" applyFont="1" applyFill="1" applyBorder="1" applyAlignment="1">
      <alignment horizontal="left"/>
    </xf>
    <xf numFmtId="0" fontId="26" fillId="0" borderId="10" xfId="0" applyFont="1" applyFill="1" applyBorder="1" applyAlignment="1">
      <alignment horizontal="right"/>
    </xf>
    <xf numFmtId="0" fontId="10" fillId="0" borderId="10" xfId="0" applyFont="1" applyBorder="1" applyAlignment="1">
      <alignment horizontal="right"/>
    </xf>
    <xf numFmtId="0" fontId="0" fillId="0" borderId="10" xfId="0" applyBorder="1" applyAlignment="1">
      <alignment horizontal="right"/>
    </xf>
    <xf numFmtId="0" fontId="0" fillId="0" borderId="0" xfId="0" applyAlignment="1">
      <alignment horizontal="left"/>
    </xf>
    <xf numFmtId="0" fontId="0" fillId="0" borderId="57" xfId="0" applyBorder="1" applyAlignment="1">
      <alignment horizontal="right"/>
    </xf>
    <xf numFmtId="0" fontId="0" fillId="0" borderId="2" xfId="0" applyBorder="1" applyAlignment="1">
      <alignment horizontal="right"/>
    </xf>
    <xf numFmtId="0" fontId="27" fillId="0" borderId="0" xfId="0" applyFont="1" applyAlignment="1">
      <alignment horizontal="left"/>
    </xf>
    <xf numFmtId="0" fontId="15" fillId="0" borderId="18" xfId="0" applyFont="1" applyFill="1" applyBorder="1" applyAlignment="1">
      <alignment horizontal="left"/>
    </xf>
    <xf numFmtId="0" fontId="24" fillId="0" borderId="18" xfId="0" applyFont="1" applyFill="1" applyBorder="1" applyAlignment="1">
      <alignment horizontal="right"/>
    </xf>
    <xf numFmtId="0" fontId="0" fillId="0" borderId="18" xfId="0" applyBorder="1" applyAlignment="1">
      <alignment horizontal="right"/>
    </xf>
    <xf numFmtId="0" fontId="0" fillId="0" borderId="58" xfId="0" applyBorder="1" applyAlignment="1">
      <alignment horizontal="right"/>
    </xf>
    <xf numFmtId="0" fontId="15" fillId="0" borderId="19" xfId="0" applyFont="1" applyBorder="1" applyAlignment="1">
      <alignment horizontal="left"/>
    </xf>
    <xf numFmtId="0" fontId="10" fillId="0" borderId="20" xfId="0" applyFont="1" applyBorder="1" applyAlignment="1">
      <alignment horizontal="left" wrapText="1"/>
    </xf>
    <xf numFmtId="0" fontId="10" fillId="0" borderId="22" xfId="0" applyFont="1" applyBorder="1" applyAlignment="1">
      <alignment horizontal="left"/>
    </xf>
    <xf numFmtId="0" fontId="10" fillId="0" borderId="44" xfId="0" applyFont="1" applyBorder="1" applyAlignment="1">
      <alignment horizontal="left"/>
    </xf>
    <xf numFmtId="3" fontId="3" fillId="0" borderId="0" xfId="0" applyNumberFormat="1" applyFont="1" applyBorder="1" applyAlignment="1">
      <alignment horizontal="right"/>
    </xf>
    <xf numFmtId="3" fontId="3" fillId="0" borderId="0" xfId="0" applyNumberFormat="1" applyFont="1" applyAlignment="1">
      <alignment horizontal="right"/>
    </xf>
    <xf numFmtId="3" fontId="3" fillId="0" borderId="24" xfId="0" applyNumberFormat="1" applyFont="1" applyBorder="1" applyAlignment="1">
      <alignment horizontal="right"/>
    </xf>
    <xf numFmtId="0" fontId="29" fillId="0" borderId="0" xfId="0" applyFont="1" applyBorder="1" applyAlignment="1">
      <alignment horizontal="left"/>
    </xf>
    <xf numFmtId="0" fontId="10" fillId="0" borderId="0" xfId="0" applyFont="1" applyBorder="1" applyAlignment="1">
      <alignment horizontal="left"/>
    </xf>
    <xf numFmtId="0" fontId="31" fillId="0" borderId="0" xfId="0" applyFont="1" applyAlignment="1">
      <alignment wrapText="1"/>
    </xf>
    <xf numFmtId="0" fontId="31" fillId="0" borderId="0" xfId="0" applyFont="1" applyFill="1" applyAlignment="1">
      <alignment horizontal="left" vertical="top"/>
    </xf>
    <xf numFmtId="0" fontId="31" fillId="0" borderId="0" xfId="0" applyFont="1" applyFill="1" applyAlignment="1">
      <alignment wrapText="1"/>
    </xf>
    <xf numFmtId="3" fontId="3" fillId="0" borderId="0" xfId="0" applyNumberFormat="1" applyFont="1" applyFill="1" applyAlignment="1">
      <alignment horizontal="right"/>
    </xf>
    <xf numFmtId="3" fontId="3" fillId="0" borderId="24" xfId="0" applyNumberFormat="1" applyFont="1" applyFill="1" applyBorder="1" applyAlignment="1">
      <alignment horizontal="right"/>
    </xf>
    <xf numFmtId="0" fontId="31" fillId="0" borderId="0" xfId="0" applyFont="1" applyFill="1"/>
    <xf numFmtId="0" fontId="31" fillId="0" borderId="0" xfId="10380" applyFont="1" applyAlignment="1">
      <alignment horizontal="left" vertical="top"/>
    </xf>
    <xf numFmtId="0" fontId="31" fillId="0" borderId="0" xfId="10380" applyFont="1"/>
    <xf numFmtId="3" fontId="3" fillId="0" borderId="24" xfId="0" applyNumberFormat="1" applyFont="1" applyFill="1" applyBorder="1" applyAlignment="1">
      <alignment horizontal="center"/>
    </xf>
    <xf numFmtId="0" fontId="30" fillId="0" borderId="0" xfId="10380" applyFont="1" applyAlignment="1"/>
    <xf numFmtId="0" fontId="31" fillId="0" borderId="22" xfId="0" applyFont="1" applyBorder="1" applyAlignment="1">
      <alignment horizontal="left" vertical="top"/>
    </xf>
    <xf numFmtId="0" fontId="31" fillId="0" borderId="22" xfId="0" applyFont="1" applyBorder="1"/>
    <xf numFmtId="3" fontId="3" fillId="0" borderId="22" xfId="0" applyNumberFormat="1" applyFont="1" applyBorder="1" applyAlignment="1">
      <alignment horizontal="right"/>
    </xf>
    <xf numFmtId="3" fontId="3" fillId="0" borderId="22" xfId="0" applyNumberFormat="1" applyFont="1" applyBorder="1" applyAlignment="1">
      <alignment horizontal="center"/>
    </xf>
    <xf numFmtId="3" fontId="3" fillId="0" borderId="23" xfId="0" applyNumberFormat="1" applyFont="1" applyBorder="1" applyAlignment="1">
      <alignment horizontal="right"/>
    </xf>
    <xf numFmtId="0" fontId="15" fillId="0" borderId="0" xfId="10385" applyFont="1"/>
    <xf numFmtId="0" fontId="3" fillId="0" borderId="0" xfId="10385" applyFont="1" applyAlignment="1">
      <alignment horizontal="right"/>
    </xf>
    <xf numFmtId="0" fontId="3" fillId="0" borderId="0" xfId="10385" applyFont="1"/>
    <xf numFmtId="165" fontId="3" fillId="0" borderId="0" xfId="8976" applyNumberFormat="1" applyFont="1" applyFill="1" applyAlignment="1">
      <alignment horizontal="right"/>
    </xf>
    <xf numFmtId="0" fontId="31" fillId="0" borderId="0" xfId="10380" applyFont="1" applyAlignment="1"/>
    <xf numFmtId="0" fontId="3" fillId="0" borderId="0" xfId="10380" applyFont="1" applyAlignment="1">
      <alignment horizontal="left"/>
    </xf>
    <xf numFmtId="0" fontId="10" fillId="0" borderId="0" xfId="10380" applyFont="1" applyAlignment="1">
      <alignment horizontal="right"/>
    </xf>
    <xf numFmtId="0" fontId="34" fillId="0" borderId="0" xfId="0" applyFont="1" applyBorder="1"/>
    <xf numFmtId="0" fontId="25" fillId="0" borderId="0" xfId="0" applyFont="1" applyBorder="1" applyAlignment="1">
      <alignment horizontal="right"/>
    </xf>
    <xf numFmtId="165" fontId="25" fillId="0" borderId="0" xfId="10281" applyNumberFormat="1" applyFont="1" applyBorder="1" applyAlignment="1">
      <alignment horizontal="right"/>
    </xf>
    <xf numFmtId="0" fontId="25" fillId="0" borderId="22" xfId="0" applyFont="1" applyBorder="1" applyAlignment="1">
      <alignment horizontal="right"/>
    </xf>
    <xf numFmtId="3" fontId="10" fillId="0" borderId="22" xfId="0" applyNumberFormat="1" applyFont="1" applyBorder="1" applyAlignment="1">
      <alignment horizontal="right"/>
    </xf>
    <xf numFmtId="3" fontId="10" fillId="0" borderId="0" xfId="0" applyNumberFormat="1" applyFont="1" applyBorder="1" applyAlignment="1">
      <alignment horizontal="right"/>
    </xf>
    <xf numFmtId="0" fontId="15" fillId="0" borderId="0" xfId="0" applyFont="1" applyBorder="1"/>
    <xf numFmtId="3" fontId="36" fillId="0" borderId="0" xfId="0" applyNumberFormat="1" applyFont="1" applyBorder="1" applyAlignment="1">
      <alignment horizontal="right"/>
    </xf>
    <xf numFmtId="0" fontId="4" fillId="0" borderId="0" xfId="0" applyFont="1" applyFill="1" applyBorder="1"/>
    <xf numFmtId="0" fontId="25" fillId="0" borderId="0" xfId="0" applyFont="1" applyAlignment="1">
      <alignment horizontal="right"/>
    </xf>
    <xf numFmtId="165" fontId="25" fillId="0" borderId="0" xfId="10281" applyNumberFormat="1" applyFont="1" applyAlignment="1">
      <alignment horizontal="right"/>
    </xf>
    <xf numFmtId="0" fontId="15" fillId="0" borderId="0" xfId="0" applyFont="1" applyAlignment="1">
      <alignment horizontal="left"/>
    </xf>
    <xf numFmtId="0" fontId="3" fillId="0" borderId="0" xfId="0" applyFont="1" applyAlignment="1">
      <alignment horizontal="right"/>
    </xf>
    <xf numFmtId="0" fontId="31" fillId="0" borderId="0" xfId="0" applyFont="1" applyAlignment="1">
      <alignment horizontal="left"/>
    </xf>
    <xf numFmtId="0" fontId="10" fillId="0" borderId="0" xfId="0" applyFont="1" applyAlignment="1">
      <alignment horizontal="right"/>
    </xf>
    <xf numFmtId="3" fontId="36" fillId="0" borderId="0" xfId="0" applyNumberFormat="1" applyFont="1" applyAlignment="1">
      <alignment horizontal="right"/>
    </xf>
    <xf numFmtId="0" fontId="0" fillId="0" borderId="22" xfId="0" applyBorder="1" applyAlignment="1">
      <alignment horizontal="left"/>
    </xf>
    <xf numFmtId="0" fontId="34" fillId="0" borderId="22" xfId="10380" applyFont="1" applyBorder="1"/>
    <xf numFmtId="0" fontId="3" fillId="0" borderId="22" xfId="10380" applyFont="1" applyBorder="1" applyAlignment="1">
      <alignment horizontal="right"/>
    </xf>
    <xf numFmtId="0" fontId="3" fillId="0" borderId="0" xfId="10380" applyFont="1" applyBorder="1" applyAlignment="1">
      <alignment horizontal="center"/>
    </xf>
    <xf numFmtId="0" fontId="15" fillId="0" borderId="60" xfId="10380" applyFont="1" applyBorder="1" applyAlignment="1">
      <alignment horizontal="left"/>
    </xf>
    <xf numFmtId="0" fontId="10" fillId="0" borderId="16" xfId="10380" applyFont="1" applyBorder="1"/>
    <xf numFmtId="0" fontId="10" fillId="0" borderId="0" xfId="10380" applyFont="1" applyBorder="1" applyAlignment="1">
      <alignment horizontal="left" wrapText="1"/>
    </xf>
    <xf numFmtId="0" fontId="10" fillId="0" borderId="24" xfId="10380" applyFont="1" applyBorder="1" applyAlignment="1">
      <alignment horizontal="left" wrapText="1"/>
    </xf>
    <xf numFmtId="0" fontId="10" fillId="0" borderId="23" xfId="10380" applyFont="1" applyBorder="1" applyAlignment="1">
      <alignment horizontal="left"/>
    </xf>
    <xf numFmtId="0" fontId="3" fillId="0" borderId="0" xfId="10380" applyFont="1" applyProtection="1"/>
    <xf numFmtId="0" fontId="3" fillId="0" borderId="0" xfId="10380" applyFont="1" applyAlignment="1" applyProtection="1">
      <alignment horizontal="right"/>
    </xf>
    <xf numFmtId="0" fontId="3" fillId="0" borderId="24" xfId="10380" applyFont="1" applyBorder="1" applyAlignment="1">
      <alignment horizontal="right"/>
    </xf>
    <xf numFmtId="0" fontId="3" fillId="0" borderId="0" xfId="10380" applyFont="1" applyBorder="1" applyAlignment="1">
      <alignment horizontal="right"/>
    </xf>
    <xf numFmtId="0" fontId="15" fillId="0" borderId="0" xfId="10380" applyFont="1" applyAlignment="1">
      <alignment horizontal="left"/>
    </xf>
    <xf numFmtId="0" fontId="9" fillId="0" borderId="0" xfId="9923"/>
    <xf numFmtId="0" fontId="9" fillId="0" borderId="24" xfId="9923" applyBorder="1"/>
    <xf numFmtId="3" fontId="9" fillId="0" borderId="0" xfId="9923" applyNumberFormat="1" applyFill="1"/>
    <xf numFmtId="3" fontId="65" fillId="0" borderId="24" xfId="9923" applyNumberFormat="1" applyFont="1" applyFill="1" applyBorder="1"/>
    <xf numFmtId="3" fontId="65" fillId="0" borderId="0" xfId="9923" applyNumberFormat="1" applyFont="1" applyFill="1"/>
    <xf numFmtId="3" fontId="0" fillId="0" borderId="0" xfId="0" applyNumberFormat="1" applyAlignment="1">
      <alignment horizontal="right"/>
    </xf>
    <xf numFmtId="0" fontId="9" fillId="0" borderId="0" xfId="9923" applyFill="1"/>
    <xf numFmtId="0" fontId="3" fillId="0" borderId="0" xfId="10380" applyFont="1" applyAlignment="1" applyProtection="1">
      <alignment horizontal="left"/>
    </xf>
    <xf numFmtId="0" fontId="34" fillId="0" borderId="0" xfId="10380" applyFont="1" applyBorder="1"/>
    <xf numFmtId="165" fontId="3" fillId="0" borderId="0" xfId="8976" applyNumberFormat="1" applyFont="1" applyBorder="1" applyAlignment="1">
      <alignment horizontal="right"/>
    </xf>
    <xf numFmtId="3" fontId="10" fillId="0" borderId="22" xfId="10380" applyNumberFormat="1" applyFont="1" applyBorder="1" applyAlignment="1">
      <alignment horizontal="right"/>
    </xf>
    <xf numFmtId="0" fontId="10" fillId="0" borderId="0" xfId="10380" applyFont="1" applyBorder="1"/>
    <xf numFmtId="3" fontId="10" fillId="0" borderId="0" xfId="10380" applyNumberFormat="1" applyFont="1" applyBorder="1" applyAlignment="1">
      <alignment horizontal="right"/>
    </xf>
    <xf numFmtId="0" fontId="15" fillId="0" borderId="0" xfId="10380" applyFont="1" applyBorder="1"/>
    <xf numFmtId="3" fontId="3" fillId="0" borderId="0" xfId="10380" applyNumberFormat="1" applyFont="1" applyBorder="1" applyAlignment="1">
      <alignment horizontal="right"/>
    </xf>
    <xf numFmtId="3" fontId="3" fillId="0" borderId="0" xfId="10380" applyNumberFormat="1" applyFont="1" applyFill="1" applyBorder="1" applyAlignment="1">
      <alignment horizontal="right"/>
    </xf>
    <xf numFmtId="3" fontId="10" fillId="0" borderId="0" xfId="10380" applyNumberFormat="1" applyFont="1" applyFill="1" applyBorder="1" applyAlignment="1">
      <alignment horizontal="right"/>
    </xf>
    <xf numFmtId="3" fontId="36" fillId="0" borderId="0" xfId="10380" applyNumberFormat="1" applyFont="1" applyFill="1" applyBorder="1" applyAlignment="1">
      <alignment horizontal="right"/>
    </xf>
    <xf numFmtId="0" fontId="3" fillId="0" borderId="0" xfId="10380" applyFont="1" applyBorder="1"/>
    <xf numFmtId="0" fontId="15" fillId="0" borderId="0" xfId="10380" applyFont="1" applyFill="1" applyBorder="1"/>
    <xf numFmtId="0" fontId="3" fillId="0" borderId="0" xfId="10380" applyFont="1" applyFill="1" applyAlignment="1">
      <alignment horizontal="right"/>
    </xf>
    <xf numFmtId="0" fontId="0" fillId="0" borderId="0" xfId="0"/>
    <xf numFmtId="0" fontId="15" fillId="0" borderId="10" xfId="0" applyFont="1" applyFill="1" applyBorder="1" applyAlignment="1">
      <alignment horizontal="center"/>
    </xf>
    <xf numFmtId="0" fontId="0" fillId="0" borderId="0" xfId="0"/>
    <xf numFmtId="3" fontId="4" fillId="0" borderId="0" xfId="0" applyNumberFormat="1" applyFont="1" applyFill="1" applyBorder="1"/>
    <xf numFmtId="167" fontId="66" fillId="0" borderId="0" xfId="10282" quotePrefix="1" applyNumberFormat="1" applyFont="1" applyBorder="1" applyAlignment="1">
      <alignment horizontal="right" vertical="center"/>
    </xf>
    <xf numFmtId="0" fontId="10" fillId="0" borderId="0" xfId="0" applyFont="1" applyFill="1" applyBorder="1" applyAlignment="1">
      <alignment horizontal="right"/>
    </xf>
    <xf numFmtId="3" fontId="10" fillId="0" borderId="0" xfId="0" applyNumberFormat="1" applyFont="1" applyFill="1" applyBorder="1" applyAlignment="1">
      <alignment horizontal="center"/>
    </xf>
    <xf numFmtId="167" fontId="3" fillId="0" borderId="0" xfId="10282" applyNumberFormat="1"/>
    <xf numFmtId="1" fontId="3" fillId="0" borderId="0" xfId="10282" applyNumberFormat="1"/>
    <xf numFmtId="3" fontId="3" fillId="0" borderId="0" xfId="10282" applyNumberFormat="1" applyBorder="1"/>
    <xf numFmtId="0" fontId="3" fillId="0" borderId="0" xfId="10282" applyBorder="1"/>
    <xf numFmtId="0" fontId="12" fillId="0" borderId="0" xfId="0" applyFont="1" applyBorder="1" applyAlignment="1">
      <alignment vertical="top" wrapText="1"/>
    </xf>
    <xf numFmtId="3" fontId="3" fillId="0" borderId="0" xfId="0" applyNumberFormat="1" applyFont="1" applyBorder="1" applyAlignment="1">
      <alignment vertical="top" wrapText="1"/>
    </xf>
    <xf numFmtId="0" fontId="0" fillId="0" borderId="0" xfId="0"/>
    <xf numFmtId="0" fontId="3" fillId="13" borderId="4" xfId="10400" applyFont="1" applyFill="1" applyBorder="1"/>
    <xf numFmtId="0" fontId="3" fillId="13" borderId="5" xfId="10400" applyFont="1" applyFill="1" applyBorder="1"/>
    <xf numFmtId="0" fontId="0" fillId="0" borderId="0" xfId="0"/>
    <xf numFmtId="166" fontId="0" fillId="0" borderId="0" xfId="10281" applyNumberFormat="1" applyFont="1"/>
    <xf numFmtId="168" fontId="0" fillId="0" borderId="0" xfId="10281" applyNumberFormat="1" applyFont="1"/>
    <xf numFmtId="43" fontId="0" fillId="0" borderId="0" xfId="10281" applyNumberFormat="1" applyFont="1"/>
    <xf numFmtId="0" fontId="13" fillId="13" borderId="9" xfId="0" applyFont="1" applyFill="1" applyBorder="1" applyAlignment="1">
      <alignment horizontal="center" vertical="center"/>
    </xf>
    <xf numFmtId="0" fontId="13" fillId="13" borderId="10" xfId="0" applyFont="1" applyFill="1" applyBorder="1" applyAlignment="1">
      <alignment horizontal="center" vertical="center"/>
    </xf>
    <xf numFmtId="0" fontId="13" fillId="13" borderId="11" xfId="0" applyFont="1" applyFill="1" applyBorder="1" applyAlignment="1">
      <alignment horizontal="center" vertical="center"/>
    </xf>
    <xf numFmtId="0" fontId="13" fillId="14" borderId="9" xfId="0" applyFont="1" applyFill="1" applyBorder="1" applyAlignment="1">
      <alignment horizontal="center"/>
    </xf>
    <xf numFmtId="0" fontId="13" fillId="14" borderId="10" xfId="0" applyFont="1" applyFill="1" applyBorder="1" applyAlignment="1">
      <alignment horizontal="center"/>
    </xf>
    <xf numFmtId="0" fontId="0" fillId="0" borderId="0" xfId="0"/>
    <xf numFmtId="0" fontId="15" fillId="0" borderId="9" xfId="0" applyFont="1" applyFill="1" applyBorder="1" applyAlignment="1">
      <alignment horizontal="center"/>
    </xf>
    <xf numFmtId="0" fontId="15" fillId="0" borderId="10" xfId="0" applyFont="1" applyFill="1" applyBorder="1" applyAlignment="1">
      <alignment horizontal="center"/>
    </xf>
    <xf numFmtId="0" fontId="15" fillId="0" borderId="11" xfId="0" applyFont="1" applyFill="1" applyBorder="1" applyAlignment="1">
      <alignment horizont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0" fillId="0" borderId="10" xfId="0" applyBorder="1" applyAlignment="1">
      <alignment horizontal="center"/>
    </xf>
    <xf numFmtId="0" fontId="0" fillId="0" borderId="11" xfId="0" applyBorder="1" applyAlignment="1">
      <alignment horizontal="center"/>
    </xf>
    <xf numFmtId="0" fontId="30" fillId="0" borderId="0" xfId="10380" applyFont="1" applyAlignment="1"/>
    <xf numFmtId="0" fontId="30" fillId="0" borderId="0" xfId="0" applyFont="1" applyAlignment="1"/>
    <xf numFmtId="0" fontId="0" fillId="0" borderId="0" xfId="0" applyAlignment="1"/>
    <xf numFmtId="0" fontId="12" fillId="0" borderId="16" xfId="0" applyFont="1" applyBorder="1" applyAlignment="1">
      <alignment vertical="top" wrapText="1"/>
    </xf>
    <xf numFmtId="0" fontId="10" fillId="0" borderId="29" xfId="0" applyFont="1" applyBorder="1" applyAlignment="1">
      <alignment vertical="center" wrapText="1"/>
    </xf>
    <xf numFmtId="0" fontId="10" fillId="0" borderId="25" xfId="0" applyFont="1" applyBorder="1" applyAlignment="1">
      <alignment vertical="center" wrapText="1"/>
    </xf>
    <xf numFmtId="0" fontId="10" fillId="0" borderId="30" xfId="0" applyFont="1" applyBorder="1" applyAlignment="1">
      <alignment vertical="center" wrapText="1"/>
    </xf>
    <xf numFmtId="0" fontId="10" fillId="0" borderId="56" xfId="0" applyFont="1" applyBorder="1" applyAlignment="1">
      <alignment vertical="center" wrapText="1"/>
    </xf>
    <xf numFmtId="0" fontId="10" fillId="0" borderId="55" xfId="0" applyFont="1" applyBorder="1" applyAlignment="1">
      <alignment vertical="center" wrapText="1"/>
    </xf>
    <xf numFmtId="0" fontId="10" fillId="0" borderId="54" xfId="0" applyFont="1" applyBorder="1" applyAlignment="1">
      <alignment vertical="center" wrapText="1"/>
    </xf>
    <xf numFmtId="0" fontId="10" fillId="0" borderId="56" xfId="0" applyFont="1" applyBorder="1" applyAlignment="1">
      <alignment horizontal="left" vertical="center"/>
    </xf>
    <xf numFmtId="0" fontId="10" fillId="0" borderId="55" xfId="0" applyFont="1" applyBorder="1" applyAlignment="1">
      <alignment horizontal="left" vertical="center"/>
    </xf>
    <xf numFmtId="0" fontId="10" fillId="0" borderId="54" xfId="0" applyFont="1" applyBorder="1" applyAlignment="1">
      <alignment horizontal="left" vertical="center"/>
    </xf>
    <xf numFmtId="0" fontId="41" fillId="0" borderId="0" xfId="0" applyFont="1" applyBorder="1" applyAlignment="1">
      <alignment vertical="center" wrapText="1"/>
    </xf>
    <xf numFmtId="0" fontId="30" fillId="0" borderId="0" xfId="9242" applyFont="1" applyBorder="1" applyAlignment="1"/>
    <xf numFmtId="0" fontId="9" fillId="0" borderId="0" xfId="9242" applyBorder="1" applyAlignment="1"/>
    <xf numFmtId="0" fontId="15" fillId="0" borderId="0" xfId="9219" applyFont="1" applyAlignment="1">
      <alignment wrapText="1"/>
    </xf>
    <xf numFmtId="0" fontId="0" fillId="0" borderId="0" xfId="0" applyAlignment="1">
      <alignment wrapText="1"/>
    </xf>
    <xf numFmtId="0" fontId="0" fillId="0" borderId="25" xfId="0" applyBorder="1" applyAlignment="1">
      <alignment wrapText="1"/>
    </xf>
  </cellXfs>
  <cellStyles count="10401">
    <cellStyle name="1000-sep (2 dec) 2" xfId="1"/>
    <cellStyle name="20 % - Markeringsfarve1" xfId="2" builtinId="30" customBuiltin="1"/>
    <cellStyle name="20 % - Markeringsfarve1 10" xfId="3"/>
    <cellStyle name="20 % - Markeringsfarve1 11" xfId="4"/>
    <cellStyle name="20 % - Markeringsfarve1 11 2" xfId="5"/>
    <cellStyle name="20 % - Markeringsfarve1 12" xfId="6"/>
    <cellStyle name="20 % - Markeringsfarve1 13" xfId="7"/>
    <cellStyle name="20 % - Markeringsfarve1 14" xfId="8"/>
    <cellStyle name="20 % - Markeringsfarve1 15" xfId="9"/>
    <cellStyle name="20 % - Markeringsfarve1 16" xfId="10"/>
    <cellStyle name="20 % - Markeringsfarve1 17" xfId="11"/>
    <cellStyle name="20 % - Markeringsfarve1 18" xfId="12"/>
    <cellStyle name="20 % - Markeringsfarve1 19" xfId="13"/>
    <cellStyle name="20 % - Markeringsfarve1 2" xfId="14"/>
    <cellStyle name="20 % - Markeringsfarve1 2 10" xfId="15"/>
    <cellStyle name="20 % - Markeringsfarve1 2 11" xfId="16"/>
    <cellStyle name="20 % - Markeringsfarve1 2 12" xfId="17"/>
    <cellStyle name="20 % - Markeringsfarve1 2 13" xfId="18"/>
    <cellStyle name="20 % - Markeringsfarve1 2 14" xfId="19"/>
    <cellStyle name="20 % - Markeringsfarve1 2 15" xfId="20"/>
    <cellStyle name="20 % - Markeringsfarve1 2 16" xfId="21"/>
    <cellStyle name="20 % - Markeringsfarve1 2 17" xfId="22"/>
    <cellStyle name="20 % - Markeringsfarve1 2 2" xfId="23"/>
    <cellStyle name="20 % - Markeringsfarve1 2 2 10" xfId="24"/>
    <cellStyle name="20 % - Markeringsfarve1 2 2 11" xfId="25"/>
    <cellStyle name="20 % - Markeringsfarve1 2 2 12" xfId="26"/>
    <cellStyle name="20 % - Markeringsfarve1 2 2 13" xfId="27"/>
    <cellStyle name="20 % - Markeringsfarve1 2 2 14" xfId="28"/>
    <cellStyle name="20 % - Markeringsfarve1 2 2 2" xfId="29"/>
    <cellStyle name="20 % - Markeringsfarve1 2 2 2 10" xfId="30"/>
    <cellStyle name="20 % - Markeringsfarve1 2 2 2 11" xfId="31"/>
    <cellStyle name="20 % - Markeringsfarve1 2 2 2 12" xfId="32"/>
    <cellStyle name="20 % - Markeringsfarve1 2 2 2 2" xfId="33"/>
    <cellStyle name="20 % - Markeringsfarve1 2 2 2 2 10" xfId="34"/>
    <cellStyle name="20 % - Markeringsfarve1 2 2 2 2 11" xfId="35"/>
    <cellStyle name="20 % - Markeringsfarve1 2 2 2 2 2" xfId="36"/>
    <cellStyle name="20 % - Markeringsfarve1 2 2 2 2 2 10" xfId="37"/>
    <cellStyle name="20 % - Markeringsfarve1 2 2 2 2 2 2" xfId="38"/>
    <cellStyle name="20 % - Markeringsfarve1 2 2 2 2 2 2 2" xfId="39"/>
    <cellStyle name="20 % - Markeringsfarve1 2 2 2 2 2 2 3" xfId="40"/>
    <cellStyle name="20 % - Markeringsfarve1 2 2 2 2 2 2 4" xfId="41"/>
    <cellStyle name="20 % - Markeringsfarve1 2 2 2 2 2 2 5" xfId="42"/>
    <cellStyle name="20 % - Markeringsfarve1 2 2 2 2 2 2 6" xfId="43"/>
    <cellStyle name="20 % - Markeringsfarve1 2 2 2 2 2 3" xfId="44"/>
    <cellStyle name="20 % - Markeringsfarve1 2 2 2 2 2 3 2" xfId="45"/>
    <cellStyle name="20 % - Markeringsfarve1 2 2 2 2 2 3 3" xfId="46"/>
    <cellStyle name="20 % - Markeringsfarve1 2 2 2 2 2 3 4" xfId="47"/>
    <cellStyle name="20 % - Markeringsfarve1 2 2 2 2 2 3 5" xfId="48"/>
    <cellStyle name="20 % - Markeringsfarve1 2 2 2 2 2 3 6" xfId="49"/>
    <cellStyle name="20 % - Markeringsfarve1 2 2 2 2 2 4" xfId="50"/>
    <cellStyle name="20 % - Markeringsfarve1 2 2 2 2 2 4 2" xfId="51"/>
    <cellStyle name="20 % - Markeringsfarve1 2 2 2 2 2 4 3" xfId="52"/>
    <cellStyle name="20 % - Markeringsfarve1 2 2 2 2 2 4 4" xfId="53"/>
    <cellStyle name="20 % - Markeringsfarve1 2 2 2 2 2 4 5" xfId="54"/>
    <cellStyle name="20 % - Markeringsfarve1 2 2 2 2 2 4 6" xfId="55"/>
    <cellStyle name="20 % - Markeringsfarve1 2 2 2 2 2 5" xfId="56"/>
    <cellStyle name="20 % - Markeringsfarve1 2 2 2 2 2 5 2" xfId="57"/>
    <cellStyle name="20 % - Markeringsfarve1 2 2 2 2 2 5 3" xfId="58"/>
    <cellStyle name="20 % - Markeringsfarve1 2 2 2 2 2 5 4" xfId="59"/>
    <cellStyle name="20 % - Markeringsfarve1 2 2 2 2 2 5 5" xfId="60"/>
    <cellStyle name="20 % - Markeringsfarve1 2 2 2 2 2 5 6" xfId="61"/>
    <cellStyle name="20 % - Markeringsfarve1 2 2 2 2 2 6" xfId="62"/>
    <cellStyle name="20 % - Markeringsfarve1 2 2 2 2 2 7" xfId="63"/>
    <cellStyle name="20 % - Markeringsfarve1 2 2 2 2 2 8" xfId="64"/>
    <cellStyle name="20 % - Markeringsfarve1 2 2 2 2 2 9" xfId="65"/>
    <cellStyle name="20 % - Markeringsfarve1 2 2 2 2 3" xfId="66"/>
    <cellStyle name="20 % - Markeringsfarve1 2 2 2 2 3 2" xfId="67"/>
    <cellStyle name="20 % - Markeringsfarve1 2 2 2 2 3 3" xfId="68"/>
    <cellStyle name="20 % - Markeringsfarve1 2 2 2 2 3 4" xfId="69"/>
    <cellStyle name="20 % - Markeringsfarve1 2 2 2 2 3 5" xfId="70"/>
    <cellStyle name="20 % - Markeringsfarve1 2 2 2 2 3 6" xfId="71"/>
    <cellStyle name="20 % - Markeringsfarve1 2 2 2 2 4" xfId="72"/>
    <cellStyle name="20 % - Markeringsfarve1 2 2 2 2 4 2" xfId="73"/>
    <cellStyle name="20 % - Markeringsfarve1 2 2 2 2 4 3" xfId="74"/>
    <cellStyle name="20 % - Markeringsfarve1 2 2 2 2 4 4" xfId="75"/>
    <cellStyle name="20 % - Markeringsfarve1 2 2 2 2 4 5" xfId="76"/>
    <cellStyle name="20 % - Markeringsfarve1 2 2 2 2 4 6" xfId="77"/>
    <cellStyle name="20 % - Markeringsfarve1 2 2 2 2 5" xfId="78"/>
    <cellStyle name="20 % - Markeringsfarve1 2 2 2 2 5 2" xfId="79"/>
    <cellStyle name="20 % - Markeringsfarve1 2 2 2 2 5 3" xfId="80"/>
    <cellStyle name="20 % - Markeringsfarve1 2 2 2 2 5 4" xfId="81"/>
    <cellStyle name="20 % - Markeringsfarve1 2 2 2 2 5 5" xfId="82"/>
    <cellStyle name="20 % - Markeringsfarve1 2 2 2 2 5 6" xfId="83"/>
    <cellStyle name="20 % - Markeringsfarve1 2 2 2 2 6" xfId="84"/>
    <cellStyle name="20 % - Markeringsfarve1 2 2 2 2 6 2" xfId="85"/>
    <cellStyle name="20 % - Markeringsfarve1 2 2 2 2 6 3" xfId="86"/>
    <cellStyle name="20 % - Markeringsfarve1 2 2 2 2 6 4" xfId="87"/>
    <cellStyle name="20 % - Markeringsfarve1 2 2 2 2 6 5" xfId="88"/>
    <cellStyle name="20 % - Markeringsfarve1 2 2 2 2 6 6" xfId="89"/>
    <cellStyle name="20 % - Markeringsfarve1 2 2 2 2 7" xfId="90"/>
    <cellStyle name="20 % - Markeringsfarve1 2 2 2 2 8" xfId="91"/>
    <cellStyle name="20 % - Markeringsfarve1 2 2 2 2 9" xfId="92"/>
    <cellStyle name="20 % - Markeringsfarve1 2 2 2 3" xfId="93"/>
    <cellStyle name="20 % - Markeringsfarve1 2 2 2 3 10" xfId="94"/>
    <cellStyle name="20 % - Markeringsfarve1 2 2 2 3 2" xfId="95"/>
    <cellStyle name="20 % - Markeringsfarve1 2 2 2 3 2 2" xfId="96"/>
    <cellStyle name="20 % - Markeringsfarve1 2 2 2 3 2 3" xfId="97"/>
    <cellStyle name="20 % - Markeringsfarve1 2 2 2 3 2 4" xfId="98"/>
    <cellStyle name="20 % - Markeringsfarve1 2 2 2 3 2 5" xfId="99"/>
    <cellStyle name="20 % - Markeringsfarve1 2 2 2 3 2 6" xfId="100"/>
    <cellStyle name="20 % - Markeringsfarve1 2 2 2 3 3" xfId="101"/>
    <cellStyle name="20 % - Markeringsfarve1 2 2 2 3 3 2" xfId="102"/>
    <cellStyle name="20 % - Markeringsfarve1 2 2 2 3 3 3" xfId="103"/>
    <cellStyle name="20 % - Markeringsfarve1 2 2 2 3 3 4" xfId="104"/>
    <cellStyle name="20 % - Markeringsfarve1 2 2 2 3 3 5" xfId="105"/>
    <cellStyle name="20 % - Markeringsfarve1 2 2 2 3 3 6" xfId="106"/>
    <cellStyle name="20 % - Markeringsfarve1 2 2 2 3 4" xfId="107"/>
    <cellStyle name="20 % - Markeringsfarve1 2 2 2 3 4 2" xfId="108"/>
    <cellStyle name="20 % - Markeringsfarve1 2 2 2 3 4 3" xfId="109"/>
    <cellStyle name="20 % - Markeringsfarve1 2 2 2 3 4 4" xfId="110"/>
    <cellStyle name="20 % - Markeringsfarve1 2 2 2 3 4 5" xfId="111"/>
    <cellStyle name="20 % - Markeringsfarve1 2 2 2 3 4 6" xfId="112"/>
    <cellStyle name="20 % - Markeringsfarve1 2 2 2 3 5" xfId="113"/>
    <cellStyle name="20 % - Markeringsfarve1 2 2 2 3 5 2" xfId="114"/>
    <cellStyle name="20 % - Markeringsfarve1 2 2 2 3 5 3" xfId="115"/>
    <cellStyle name="20 % - Markeringsfarve1 2 2 2 3 5 4" xfId="116"/>
    <cellStyle name="20 % - Markeringsfarve1 2 2 2 3 5 5" xfId="117"/>
    <cellStyle name="20 % - Markeringsfarve1 2 2 2 3 5 6" xfId="118"/>
    <cellStyle name="20 % - Markeringsfarve1 2 2 2 3 6" xfId="119"/>
    <cellStyle name="20 % - Markeringsfarve1 2 2 2 3 7" xfId="120"/>
    <cellStyle name="20 % - Markeringsfarve1 2 2 2 3 8" xfId="121"/>
    <cellStyle name="20 % - Markeringsfarve1 2 2 2 3 9" xfId="122"/>
    <cellStyle name="20 % - Markeringsfarve1 2 2 2 4" xfId="123"/>
    <cellStyle name="20 % - Markeringsfarve1 2 2 2 4 2" xfId="124"/>
    <cellStyle name="20 % - Markeringsfarve1 2 2 2 4 3" xfId="125"/>
    <cellStyle name="20 % - Markeringsfarve1 2 2 2 4 4" xfId="126"/>
    <cellStyle name="20 % - Markeringsfarve1 2 2 2 4 5" xfId="127"/>
    <cellStyle name="20 % - Markeringsfarve1 2 2 2 4 6" xfId="128"/>
    <cellStyle name="20 % - Markeringsfarve1 2 2 2 5" xfId="129"/>
    <cellStyle name="20 % - Markeringsfarve1 2 2 2 5 2" xfId="130"/>
    <cellStyle name="20 % - Markeringsfarve1 2 2 2 5 3" xfId="131"/>
    <cellStyle name="20 % - Markeringsfarve1 2 2 2 5 4" xfId="132"/>
    <cellStyle name="20 % - Markeringsfarve1 2 2 2 5 5" xfId="133"/>
    <cellStyle name="20 % - Markeringsfarve1 2 2 2 5 6" xfId="134"/>
    <cellStyle name="20 % - Markeringsfarve1 2 2 2 6" xfId="135"/>
    <cellStyle name="20 % - Markeringsfarve1 2 2 2 6 2" xfId="136"/>
    <cellStyle name="20 % - Markeringsfarve1 2 2 2 6 3" xfId="137"/>
    <cellStyle name="20 % - Markeringsfarve1 2 2 2 6 4" xfId="138"/>
    <cellStyle name="20 % - Markeringsfarve1 2 2 2 6 5" xfId="139"/>
    <cellStyle name="20 % - Markeringsfarve1 2 2 2 6 6" xfId="140"/>
    <cellStyle name="20 % - Markeringsfarve1 2 2 2 7" xfId="141"/>
    <cellStyle name="20 % - Markeringsfarve1 2 2 2 7 2" xfId="142"/>
    <cellStyle name="20 % - Markeringsfarve1 2 2 2 7 3" xfId="143"/>
    <cellStyle name="20 % - Markeringsfarve1 2 2 2 7 4" xfId="144"/>
    <cellStyle name="20 % - Markeringsfarve1 2 2 2 7 5" xfId="145"/>
    <cellStyle name="20 % - Markeringsfarve1 2 2 2 7 6" xfId="146"/>
    <cellStyle name="20 % - Markeringsfarve1 2 2 2 8" xfId="147"/>
    <cellStyle name="20 % - Markeringsfarve1 2 2 2 9" xfId="148"/>
    <cellStyle name="20 % - Markeringsfarve1 2 2 3" xfId="149"/>
    <cellStyle name="20 % - Markeringsfarve1 2 2 3 10" xfId="150"/>
    <cellStyle name="20 % - Markeringsfarve1 2 2 3 11" xfId="151"/>
    <cellStyle name="20 % - Markeringsfarve1 2 2 3 2" xfId="152"/>
    <cellStyle name="20 % - Markeringsfarve1 2 2 3 2 10" xfId="153"/>
    <cellStyle name="20 % - Markeringsfarve1 2 2 3 2 2" xfId="154"/>
    <cellStyle name="20 % - Markeringsfarve1 2 2 3 2 2 2" xfId="155"/>
    <cellStyle name="20 % - Markeringsfarve1 2 2 3 2 2 2 2" xfId="156"/>
    <cellStyle name="20 % - Markeringsfarve1 2 2 3 2 2 2 3" xfId="157"/>
    <cellStyle name="20 % - Markeringsfarve1 2 2 3 2 2 2 4" xfId="158"/>
    <cellStyle name="20 % - Markeringsfarve1 2 2 3 2 2 2 5" xfId="159"/>
    <cellStyle name="20 % - Markeringsfarve1 2 2 3 2 2 2 6" xfId="160"/>
    <cellStyle name="20 % - Markeringsfarve1 2 2 3 2 2 3" xfId="161"/>
    <cellStyle name="20 % - Markeringsfarve1 2 2 3 2 2 3 2" xfId="162"/>
    <cellStyle name="20 % - Markeringsfarve1 2 2 3 2 2 3 3" xfId="163"/>
    <cellStyle name="20 % - Markeringsfarve1 2 2 3 2 2 3 4" xfId="164"/>
    <cellStyle name="20 % - Markeringsfarve1 2 2 3 2 2 3 5" xfId="165"/>
    <cellStyle name="20 % - Markeringsfarve1 2 2 3 2 2 3 6" xfId="166"/>
    <cellStyle name="20 % - Markeringsfarve1 2 2 3 2 2 4" xfId="167"/>
    <cellStyle name="20 % - Markeringsfarve1 2 2 3 2 2 4 2" xfId="168"/>
    <cellStyle name="20 % - Markeringsfarve1 2 2 3 2 2 4 3" xfId="169"/>
    <cellStyle name="20 % - Markeringsfarve1 2 2 3 2 2 4 4" xfId="170"/>
    <cellStyle name="20 % - Markeringsfarve1 2 2 3 2 2 4 5" xfId="171"/>
    <cellStyle name="20 % - Markeringsfarve1 2 2 3 2 2 4 6" xfId="172"/>
    <cellStyle name="20 % - Markeringsfarve1 2 2 3 2 2 5" xfId="173"/>
    <cellStyle name="20 % - Markeringsfarve1 2 2 3 2 2 6" xfId="174"/>
    <cellStyle name="20 % - Markeringsfarve1 2 2 3 2 2 7" xfId="175"/>
    <cellStyle name="20 % - Markeringsfarve1 2 2 3 2 2 8" xfId="176"/>
    <cellStyle name="20 % - Markeringsfarve1 2 2 3 2 2 9" xfId="177"/>
    <cellStyle name="20 % - Markeringsfarve1 2 2 3 2 3" xfId="178"/>
    <cellStyle name="20 % - Markeringsfarve1 2 2 3 2 3 2" xfId="179"/>
    <cellStyle name="20 % - Markeringsfarve1 2 2 3 2 3 3" xfId="180"/>
    <cellStyle name="20 % - Markeringsfarve1 2 2 3 2 3 4" xfId="181"/>
    <cellStyle name="20 % - Markeringsfarve1 2 2 3 2 3 5" xfId="182"/>
    <cellStyle name="20 % - Markeringsfarve1 2 2 3 2 3 6" xfId="183"/>
    <cellStyle name="20 % - Markeringsfarve1 2 2 3 2 4" xfId="184"/>
    <cellStyle name="20 % - Markeringsfarve1 2 2 3 2 4 2" xfId="185"/>
    <cellStyle name="20 % - Markeringsfarve1 2 2 3 2 4 3" xfId="186"/>
    <cellStyle name="20 % - Markeringsfarve1 2 2 3 2 4 4" xfId="187"/>
    <cellStyle name="20 % - Markeringsfarve1 2 2 3 2 4 5" xfId="188"/>
    <cellStyle name="20 % - Markeringsfarve1 2 2 3 2 4 6" xfId="189"/>
    <cellStyle name="20 % - Markeringsfarve1 2 2 3 2 5" xfId="190"/>
    <cellStyle name="20 % - Markeringsfarve1 2 2 3 2 5 2" xfId="191"/>
    <cellStyle name="20 % - Markeringsfarve1 2 2 3 2 5 3" xfId="192"/>
    <cellStyle name="20 % - Markeringsfarve1 2 2 3 2 5 4" xfId="193"/>
    <cellStyle name="20 % - Markeringsfarve1 2 2 3 2 5 5" xfId="194"/>
    <cellStyle name="20 % - Markeringsfarve1 2 2 3 2 5 6" xfId="195"/>
    <cellStyle name="20 % - Markeringsfarve1 2 2 3 2 6" xfId="196"/>
    <cellStyle name="20 % - Markeringsfarve1 2 2 3 2 7" xfId="197"/>
    <cellStyle name="20 % - Markeringsfarve1 2 2 3 2 8" xfId="198"/>
    <cellStyle name="20 % - Markeringsfarve1 2 2 3 2 9" xfId="199"/>
    <cellStyle name="20 % - Markeringsfarve1 2 2 3 3" xfId="200"/>
    <cellStyle name="20 % - Markeringsfarve1 2 2 3 3 2" xfId="201"/>
    <cellStyle name="20 % - Markeringsfarve1 2 2 3 3 2 2" xfId="202"/>
    <cellStyle name="20 % - Markeringsfarve1 2 2 3 3 2 3" xfId="203"/>
    <cellStyle name="20 % - Markeringsfarve1 2 2 3 3 2 4" xfId="204"/>
    <cellStyle name="20 % - Markeringsfarve1 2 2 3 3 2 5" xfId="205"/>
    <cellStyle name="20 % - Markeringsfarve1 2 2 3 3 2 6" xfId="206"/>
    <cellStyle name="20 % - Markeringsfarve1 2 2 3 3 3" xfId="207"/>
    <cellStyle name="20 % - Markeringsfarve1 2 2 3 3 3 2" xfId="208"/>
    <cellStyle name="20 % - Markeringsfarve1 2 2 3 3 3 3" xfId="209"/>
    <cellStyle name="20 % - Markeringsfarve1 2 2 3 3 3 4" xfId="210"/>
    <cellStyle name="20 % - Markeringsfarve1 2 2 3 3 3 5" xfId="211"/>
    <cellStyle name="20 % - Markeringsfarve1 2 2 3 3 3 6" xfId="212"/>
    <cellStyle name="20 % - Markeringsfarve1 2 2 3 3 4" xfId="213"/>
    <cellStyle name="20 % - Markeringsfarve1 2 2 3 3 4 2" xfId="214"/>
    <cellStyle name="20 % - Markeringsfarve1 2 2 3 3 4 3" xfId="215"/>
    <cellStyle name="20 % - Markeringsfarve1 2 2 3 3 4 4" xfId="216"/>
    <cellStyle name="20 % - Markeringsfarve1 2 2 3 3 4 5" xfId="217"/>
    <cellStyle name="20 % - Markeringsfarve1 2 2 3 3 4 6" xfId="218"/>
    <cellStyle name="20 % - Markeringsfarve1 2 2 3 3 5" xfId="219"/>
    <cellStyle name="20 % - Markeringsfarve1 2 2 3 3 6" xfId="220"/>
    <cellStyle name="20 % - Markeringsfarve1 2 2 3 3 7" xfId="221"/>
    <cellStyle name="20 % - Markeringsfarve1 2 2 3 3 8" xfId="222"/>
    <cellStyle name="20 % - Markeringsfarve1 2 2 3 3 9" xfId="223"/>
    <cellStyle name="20 % - Markeringsfarve1 2 2 3 4" xfId="224"/>
    <cellStyle name="20 % - Markeringsfarve1 2 2 3 4 2" xfId="225"/>
    <cellStyle name="20 % - Markeringsfarve1 2 2 3 4 3" xfId="226"/>
    <cellStyle name="20 % - Markeringsfarve1 2 2 3 4 4" xfId="227"/>
    <cellStyle name="20 % - Markeringsfarve1 2 2 3 4 5" xfId="228"/>
    <cellStyle name="20 % - Markeringsfarve1 2 2 3 4 6" xfId="229"/>
    <cellStyle name="20 % - Markeringsfarve1 2 2 3 5" xfId="230"/>
    <cellStyle name="20 % - Markeringsfarve1 2 2 3 5 2" xfId="231"/>
    <cellStyle name="20 % - Markeringsfarve1 2 2 3 5 3" xfId="232"/>
    <cellStyle name="20 % - Markeringsfarve1 2 2 3 5 4" xfId="233"/>
    <cellStyle name="20 % - Markeringsfarve1 2 2 3 5 5" xfId="234"/>
    <cellStyle name="20 % - Markeringsfarve1 2 2 3 5 6" xfId="235"/>
    <cellStyle name="20 % - Markeringsfarve1 2 2 3 6" xfId="236"/>
    <cellStyle name="20 % - Markeringsfarve1 2 2 3 6 2" xfId="237"/>
    <cellStyle name="20 % - Markeringsfarve1 2 2 3 6 3" xfId="238"/>
    <cellStyle name="20 % - Markeringsfarve1 2 2 3 6 4" xfId="239"/>
    <cellStyle name="20 % - Markeringsfarve1 2 2 3 6 5" xfId="240"/>
    <cellStyle name="20 % - Markeringsfarve1 2 2 3 6 6" xfId="241"/>
    <cellStyle name="20 % - Markeringsfarve1 2 2 3 7" xfId="242"/>
    <cellStyle name="20 % - Markeringsfarve1 2 2 3 8" xfId="243"/>
    <cellStyle name="20 % - Markeringsfarve1 2 2 3 9" xfId="244"/>
    <cellStyle name="20 % - Markeringsfarve1 2 2 4" xfId="245"/>
    <cellStyle name="20 % - Markeringsfarve1 2 2 4 10" xfId="246"/>
    <cellStyle name="20 % - Markeringsfarve1 2 2 4 2" xfId="247"/>
    <cellStyle name="20 % - Markeringsfarve1 2 2 4 2 2" xfId="248"/>
    <cellStyle name="20 % - Markeringsfarve1 2 2 4 2 2 2" xfId="249"/>
    <cellStyle name="20 % - Markeringsfarve1 2 2 4 2 2 3" xfId="250"/>
    <cellStyle name="20 % - Markeringsfarve1 2 2 4 2 2 4" xfId="251"/>
    <cellStyle name="20 % - Markeringsfarve1 2 2 4 2 2 5" xfId="252"/>
    <cellStyle name="20 % - Markeringsfarve1 2 2 4 2 2 6" xfId="253"/>
    <cellStyle name="20 % - Markeringsfarve1 2 2 4 2 3" xfId="254"/>
    <cellStyle name="20 % - Markeringsfarve1 2 2 4 2 3 2" xfId="255"/>
    <cellStyle name="20 % - Markeringsfarve1 2 2 4 2 3 3" xfId="256"/>
    <cellStyle name="20 % - Markeringsfarve1 2 2 4 2 3 4" xfId="257"/>
    <cellStyle name="20 % - Markeringsfarve1 2 2 4 2 3 5" xfId="258"/>
    <cellStyle name="20 % - Markeringsfarve1 2 2 4 2 3 6" xfId="259"/>
    <cellStyle name="20 % - Markeringsfarve1 2 2 4 2 4" xfId="260"/>
    <cellStyle name="20 % - Markeringsfarve1 2 2 4 2 4 2" xfId="261"/>
    <cellStyle name="20 % - Markeringsfarve1 2 2 4 2 4 3" xfId="262"/>
    <cellStyle name="20 % - Markeringsfarve1 2 2 4 2 4 4" xfId="263"/>
    <cellStyle name="20 % - Markeringsfarve1 2 2 4 2 4 5" xfId="264"/>
    <cellStyle name="20 % - Markeringsfarve1 2 2 4 2 4 6" xfId="265"/>
    <cellStyle name="20 % - Markeringsfarve1 2 2 4 2 5" xfId="266"/>
    <cellStyle name="20 % - Markeringsfarve1 2 2 4 2 6" xfId="267"/>
    <cellStyle name="20 % - Markeringsfarve1 2 2 4 2 7" xfId="268"/>
    <cellStyle name="20 % - Markeringsfarve1 2 2 4 2 8" xfId="269"/>
    <cellStyle name="20 % - Markeringsfarve1 2 2 4 2 9" xfId="270"/>
    <cellStyle name="20 % - Markeringsfarve1 2 2 4 3" xfId="271"/>
    <cellStyle name="20 % - Markeringsfarve1 2 2 4 3 2" xfId="272"/>
    <cellStyle name="20 % - Markeringsfarve1 2 2 4 3 3" xfId="273"/>
    <cellStyle name="20 % - Markeringsfarve1 2 2 4 3 4" xfId="274"/>
    <cellStyle name="20 % - Markeringsfarve1 2 2 4 3 5" xfId="275"/>
    <cellStyle name="20 % - Markeringsfarve1 2 2 4 3 6" xfId="276"/>
    <cellStyle name="20 % - Markeringsfarve1 2 2 4 4" xfId="277"/>
    <cellStyle name="20 % - Markeringsfarve1 2 2 4 4 2" xfId="278"/>
    <cellStyle name="20 % - Markeringsfarve1 2 2 4 4 3" xfId="279"/>
    <cellStyle name="20 % - Markeringsfarve1 2 2 4 4 4" xfId="280"/>
    <cellStyle name="20 % - Markeringsfarve1 2 2 4 4 5" xfId="281"/>
    <cellStyle name="20 % - Markeringsfarve1 2 2 4 4 6" xfId="282"/>
    <cellStyle name="20 % - Markeringsfarve1 2 2 4 5" xfId="283"/>
    <cellStyle name="20 % - Markeringsfarve1 2 2 4 5 2" xfId="284"/>
    <cellStyle name="20 % - Markeringsfarve1 2 2 4 5 3" xfId="285"/>
    <cellStyle name="20 % - Markeringsfarve1 2 2 4 5 4" xfId="286"/>
    <cellStyle name="20 % - Markeringsfarve1 2 2 4 5 5" xfId="287"/>
    <cellStyle name="20 % - Markeringsfarve1 2 2 4 5 6" xfId="288"/>
    <cellStyle name="20 % - Markeringsfarve1 2 2 4 6" xfId="289"/>
    <cellStyle name="20 % - Markeringsfarve1 2 2 4 7" xfId="290"/>
    <cellStyle name="20 % - Markeringsfarve1 2 2 4 8" xfId="291"/>
    <cellStyle name="20 % - Markeringsfarve1 2 2 4 9" xfId="292"/>
    <cellStyle name="20 % - Markeringsfarve1 2 2 5" xfId="293"/>
    <cellStyle name="20 % - Markeringsfarve1 2 2 5 2" xfId="294"/>
    <cellStyle name="20 % - Markeringsfarve1 2 2 5 2 2" xfId="295"/>
    <cellStyle name="20 % - Markeringsfarve1 2 2 5 2 3" xfId="296"/>
    <cellStyle name="20 % - Markeringsfarve1 2 2 5 2 4" xfId="297"/>
    <cellStyle name="20 % - Markeringsfarve1 2 2 5 2 5" xfId="298"/>
    <cellStyle name="20 % - Markeringsfarve1 2 2 5 2 6" xfId="299"/>
    <cellStyle name="20 % - Markeringsfarve1 2 2 5 3" xfId="300"/>
    <cellStyle name="20 % - Markeringsfarve1 2 2 5 3 2" xfId="301"/>
    <cellStyle name="20 % - Markeringsfarve1 2 2 5 3 3" xfId="302"/>
    <cellStyle name="20 % - Markeringsfarve1 2 2 5 3 4" xfId="303"/>
    <cellStyle name="20 % - Markeringsfarve1 2 2 5 3 5" xfId="304"/>
    <cellStyle name="20 % - Markeringsfarve1 2 2 5 3 6" xfId="305"/>
    <cellStyle name="20 % - Markeringsfarve1 2 2 5 4" xfId="306"/>
    <cellStyle name="20 % - Markeringsfarve1 2 2 5 4 2" xfId="307"/>
    <cellStyle name="20 % - Markeringsfarve1 2 2 5 4 3" xfId="308"/>
    <cellStyle name="20 % - Markeringsfarve1 2 2 5 4 4" xfId="309"/>
    <cellStyle name="20 % - Markeringsfarve1 2 2 5 4 5" xfId="310"/>
    <cellStyle name="20 % - Markeringsfarve1 2 2 5 4 6" xfId="311"/>
    <cellStyle name="20 % - Markeringsfarve1 2 2 5 5" xfId="312"/>
    <cellStyle name="20 % - Markeringsfarve1 2 2 5 6" xfId="313"/>
    <cellStyle name="20 % - Markeringsfarve1 2 2 5 7" xfId="314"/>
    <cellStyle name="20 % - Markeringsfarve1 2 2 5 8" xfId="315"/>
    <cellStyle name="20 % - Markeringsfarve1 2 2 5 9" xfId="316"/>
    <cellStyle name="20 % - Markeringsfarve1 2 2 6" xfId="317"/>
    <cellStyle name="20 % - Markeringsfarve1 2 2 6 2" xfId="318"/>
    <cellStyle name="20 % - Markeringsfarve1 2 2 6 3" xfId="319"/>
    <cellStyle name="20 % - Markeringsfarve1 2 2 6 4" xfId="320"/>
    <cellStyle name="20 % - Markeringsfarve1 2 2 6 5" xfId="321"/>
    <cellStyle name="20 % - Markeringsfarve1 2 2 6 6" xfId="322"/>
    <cellStyle name="20 % - Markeringsfarve1 2 2 7" xfId="323"/>
    <cellStyle name="20 % - Markeringsfarve1 2 2 7 2" xfId="324"/>
    <cellStyle name="20 % - Markeringsfarve1 2 2 7 3" xfId="325"/>
    <cellStyle name="20 % - Markeringsfarve1 2 2 7 4" xfId="326"/>
    <cellStyle name="20 % - Markeringsfarve1 2 2 7 5" xfId="327"/>
    <cellStyle name="20 % - Markeringsfarve1 2 2 7 6" xfId="328"/>
    <cellStyle name="20 % - Markeringsfarve1 2 2 8" xfId="329"/>
    <cellStyle name="20 % - Markeringsfarve1 2 2 8 2" xfId="330"/>
    <cellStyle name="20 % - Markeringsfarve1 2 2 8 3" xfId="331"/>
    <cellStyle name="20 % - Markeringsfarve1 2 2 8 4" xfId="332"/>
    <cellStyle name="20 % - Markeringsfarve1 2 2 8 5" xfId="333"/>
    <cellStyle name="20 % - Markeringsfarve1 2 2 8 6" xfId="334"/>
    <cellStyle name="20 % - Markeringsfarve1 2 2 9" xfId="335"/>
    <cellStyle name="20 % - Markeringsfarve1 2 2_Budget" xfId="336"/>
    <cellStyle name="20 % - Markeringsfarve1 2 3" xfId="337"/>
    <cellStyle name="20 % - Markeringsfarve1 2 3 10" xfId="338"/>
    <cellStyle name="20 % - Markeringsfarve1 2 3 11" xfId="339"/>
    <cellStyle name="20 % - Markeringsfarve1 2 3 12" xfId="340"/>
    <cellStyle name="20 % - Markeringsfarve1 2 3 13" xfId="341"/>
    <cellStyle name="20 % - Markeringsfarve1 2 3 2" xfId="342"/>
    <cellStyle name="20 % - Markeringsfarve1 2 3 2 10" xfId="343"/>
    <cellStyle name="20 % - Markeringsfarve1 2 3 2 11" xfId="344"/>
    <cellStyle name="20 % - Markeringsfarve1 2 3 2 2" xfId="345"/>
    <cellStyle name="20 % - Markeringsfarve1 2 3 2 2 10" xfId="346"/>
    <cellStyle name="20 % - Markeringsfarve1 2 3 2 2 2" xfId="347"/>
    <cellStyle name="20 % - Markeringsfarve1 2 3 2 2 2 2" xfId="348"/>
    <cellStyle name="20 % - Markeringsfarve1 2 3 2 2 2 3" xfId="349"/>
    <cellStyle name="20 % - Markeringsfarve1 2 3 2 2 2 4" xfId="350"/>
    <cellStyle name="20 % - Markeringsfarve1 2 3 2 2 2 5" xfId="351"/>
    <cellStyle name="20 % - Markeringsfarve1 2 3 2 2 2 6" xfId="352"/>
    <cellStyle name="20 % - Markeringsfarve1 2 3 2 2 3" xfId="353"/>
    <cellStyle name="20 % - Markeringsfarve1 2 3 2 2 3 2" xfId="354"/>
    <cellStyle name="20 % - Markeringsfarve1 2 3 2 2 3 3" xfId="355"/>
    <cellStyle name="20 % - Markeringsfarve1 2 3 2 2 3 4" xfId="356"/>
    <cellStyle name="20 % - Markeringsfarve1 2 3 2 2 3 5" xfId="357"/>
    <cellStyle name="20 % - Markeringsfarve1 2 3 2 2 3 6" xfId="358"/>
    <cellStyle name="20 % - Markeringsfarve1 2 3 2 2 4" xfId="359"/>
    <cellStyle name="20 % - Markeringsfarve1 2 3 2 2 4 2" xfId="360"/>
    <cellStyle name="20 % - Markeringsfarve1 2 3 2 2 4 3" xfId="361"/>
    <cellStyle name="20 % - Markeringsfarve1 2 3 2 2 4 4" xfId="362"/>
    <cellStyle name="20 % - Markeringsfarve1 2 3 2 2 4 5" xfId="363"/>
    <cellStyle name="20 % - Markeringsfarve1 2 3 2 2 4 6" xfId="364"/>
    <cellStyle name="20 % - Markeringsfarve1 2 3 2 2 5" xfId="365"/>
    <cellStyle name="20 % - Markeringsfarve1 2 3 2 2 5 2" xfId="366"/>
    <cellStyle name="20 % - Markeringsfarve1 2 3 2 2 5 3" xfId="367"/>
    <cellStyle name="20 % - Markeringsfarve1 2 3 2 2 5 4" xfId="368"/>
    <cellStyle name="20 % - Markeringsfarve1 2 3 2 2 5 5" xfId="369"/>
    <cellStyle name="20 % - Markeringsfarve1 2 3 2 2 5 6" xfId="370"/>
    <cellStyle name="20 % - Markeringsfarve1 2 3 2 2 6" xfId="371"/>
    <cellStyle name="20 % - Markeringsfarve1 2 3 2 2 7" xfId="372"/>
    <cellStyle name="20 % - Markeringsfarve1 2 3 2 2 8" xfId="373"/>
    <cellStyle name="20 % - Markeringsfarve1 2 3 2 2 9" xfId="374"/>
    <cellStyle name="20 % - Markeringsfarve1 2 3 2 3" xfId="375"/>
    <cellStyle name="20 % - Markeringsfarve1 2 3 2 3 2" xfId="376"/>
    <cellStyle name="20 % - Markeringsfarve1 2 3 2 3 3" xfId="377"/>
    <cellStyle name="20 % - Markeringsfarve1 2 3 2 3 4" xfId="378"/>
    <cellStyle name="20 % - Markeringsfarve1 2 3 2 3 5" xfId="379"/>
    <cellStyle name="20 % - Markeringsfarve1 2 3 2 3 6" xfId="380"/>
    <cellStyle name="20 % - Markeringsfarve1 2 3 2 4" xfId="381"/>
    <cellStyle name="20 % - Markeringsfarve1 2 3 2 4 2" xfId="382"/>
    <cellStyle name="20 % - Markeringsfarve1 2 3 2 4 3" xfId="383"/>
    <cellStyle name="20 % - Markeringsfarve1 2 3 2 4 4" xfId="384"/>
    <cellStyle name="20 % - Markeringsfarve1 2 3 2 4 5" xfId="385"/>
    <cellStyle name="20 % - Markeringsfarve1 2 3 2 4 6" xfId="386"/>
    <cellStyle name="20 % - Markeringsfarve1 2 3 2 5" xfId="387"/>
    <cellStyle name="20 % - Markeringsfarve1 2 3 2 5 2" xfId="388"/>
    <cellStyle name="20 % - Markeringsfarve1 2 3 2 5 3" xfId="389"/>
    <cellStyle name="20 % - Markeringsfarve1 2 3 2 5 4" xfId="390"/>
    <cellStyle name="20 % - Markeringsfarve1 2 3 2 5 5" xfId="391"/>
    <cellStyle name="20 % - Markeringsfarve1 2 3 2 5 6" xfId="392"/>
    <cellStyle name="20 % - Markeringsfarve1 2 3 2 6" xfId="393"/>
    <cellStyle name="20 % - Markeringsfarve1 2 3 2 6 2" xfId="394"/>
    <cellStyle name="20 % - Markeringsfarve1 2 3 2 6 3" xfId="395"/>
    <cellStyle name="20 % - Markeringsfarve1 2 3 2 6 4" xfId="396"/>
    <cellStyle name="20 % - Markeringsfarve1 2 3 2 6 5" xfId="397"/>
    <cellStyle name="20 % - Markeringsfarve1 2 3 2 6 6" xfId="398"/>
    <cellStyle name="20 % - Markeringsfarve1 2 3 2 7" xfId="399"/>
    <cellStyle name="20 % - Markeringsfarve1 2 3 2 8" xfId="400"/>
    <cellStyle name="20 % - Markeringsfarve1 2 3 2 9" xfId="401"/>
    <cellStyle name="20 % - Markeringsfarve1 2 3 3" xfId="402"/>
    <cellStyle name="20 % - Markeringsfarve1 2 3 3 10" xfId="403"/>
    <cellStyle name="20 % - Markeringsfarve1 2 3 3 2" xfId="404"/>
    <cellStyle name="20 % - Markeringsfarve1 2 3 3 2 2" xfId="405"/>
    <cellStyle name="20 % - Markeringsfarve1 2 3 3 2 3" xfId="406"/>
    <cellStyle name="20 % - Markeringsfarve1 2 3 3 2 4" xfId="407"/>
    <cellStyle name="20 % - Markeringsfarve1 2 3 3 2 5" xfId="408"/>
    <cellStyle name="20 % - Markeringsfarve1 2 3 3 2 6" xfId="409"/>
    <cellStyle name="20 % - Markeringsfarve1 2 3 3 3" xfId="410"/>
    <cellStyle name="20 % - Markeringsfarve1 2 3 3 3 2" xfId="411"/>
    <cellStyle name="20 % - Markeringsfarve1 2 3 3 3 3" xfId="412"/>
    <cellStyle name="20 % - Markeringsfarve1 2 3 3 3 4" xfId="413"/>
    <cellStyle name="20 % - Markeringsfarve1 2 3 3 3 5" xfId="414"/>
    <cellStyle name="20 % - Markeringsfarve1 2 3 3 3 6" xfId="415"/>
    <cellStyle name="20 % - Markeringsfarve1 2 3 3 4" xfId="416"/>
    <cellStyle name="20 % - Markeringsfarve1 2 3 3 4 2" xfId="417"/>
    <cellStyle name="20 % - Markeringsfarve1 2 3 3 4 3" xfId="418"/>
    <cellStyle name="20 % - Markeringsfarve1 2 3 3 4 4" xfId="419"/>
    <cellStyle name="20 % - Markeringsfarve1 2 3 3 4 5" xfId="420"/>
    <cellStyle name="20 % - Markeringsfarve1 2 3 3 4 6" xfId="421"/>
    <cellStyle name="20 % - Markeringsfarve1 2 3 3 5" xfId="422"/>
    <cellStyle name="20 % - Markeringsfarve1 2 3 3 5 2" xfId="423"/>
    <cellStyle name="20 % - Markeringsfarve1 2 3 3 5 3" xfId="424"/>
    <cellStyle name="20 % - Markeringsfarve1 2 3 3 5 4" xfId="425"/>
    <cellStyle name="20 % - Markeringsfarve1 2 3 3 5 5" xfId="426"/>
    <cellStyle name="20 % - Markeringsfarve1 2 3 3 5 6" xfId="427"/>
    <cellStyle name="20 % - Markeringsfarve1 2 3 3 6" xfId="428"/>
    <cellStyle name="20 % - Markeringsfarve1 2 3 3 7" xfId="429"/>
    <cellStyle name="20 % - Markeringsfarve1 2 3 3 8" xfId="430"/>
    <cellStyle name="20 % - Markeringsfarve1 2 3 3 9" xfId="431"/>
    <cellStyle name="20 % - Markeringsfarve1 2 3 4" xfId="432"/>
    <cellStyle name="20 % - Markeringsfarve1 2 3 4 2" xfId="433"/>
    <cellStyle name="20 % - Markeringsfarve1 2 3 4 3" xfId="434"/>
    <cellStyle name="20 % - Markeringsfarve1 2 3 4 4" xfId="435"/>
    <cellStyle name="20 % - Markeringsfarve1 2 3 4 5" xfId="436"/>
    <cellStyle name="20 % - Markeringsfarve1 2 3 4 6" xfId="437"/>
    <cellStyle name="20 % - Markeringsfarve1 2 3 5" xfId="438"/>
    <cellStyle name="20 % - Markeringsfarve1 2 3 5 2" xfId="439"/>
    <cellStyle name="20 % - Markeringsfarve1 2 3 5 3" xfId="440"/>
    <cellStyle name="20 % - Markeringsfarve1 2 3 5 4" xfId="441"/>
    <cellStyle name="20 % - Markeringsfarve1 2 3 5 5" xfId="442"/>
    <cellStyle name="20 % - Markeringsfarve1 2 3 5 6" xfId="443"/>
    <cellStyle name="20 % - Markeringsfarve1 2 3 6" xfId="444"/>
    <cellStyle name="20 % - Markeringsfarve1 2 3 6 2" xfId="445"/>
    <cellStyle name="20 % - Markeringsfarve1 2 3 6 3" xfId="446"/>
    <cellStyle name="20 % - Markeringsfarve1 2 3 6 4" xfId="447"/>
    <cellStyle name="20 % - Markeringsfarve1 2 3 6 5" xfId="448"/>
    <cellStyle name="20 % - Markeringsfarve1 2 3 6 6" xfId="449"/>
    <cellStyle name="20 % - Markeringsfarve1 2 3 7" xfId="450"/>
    <cellStyle name="20 % - Markeringsfarve1 2 3 7 2" xfId="451"/>
    <cellStyle name="20 % - Markeringsfarve1 2 3 7 3" xfId="452"/>
    <cellStyle name="20 % - Markeringsfarve1 2 3 7 4" xfId="453"/>
    <cellStyle name="20 % - Markeringsfarve1 2 3 7 5" xfId="454"/>
    <cellStyle name="20 % - Markeringsfarve1 2 3 7 6" xfId="455"/>
    <cellStyle name="20 % - Markeringsfarve1 2 3 8" xfId="456"/>
    <cellStyle name="20 % - Markeringsfarve1 2 3 9" xfId="457"/>
    <cellStyle name="20 % - Markeringsfarve1 2 4" xfId="458"/>
    <cellStyle name="20 % - Markeringsfarve1 2 4 10" xfId="459"/>
    <cellStyle name="20 % - Markeringsfarve1 2 4 11" xfId="460"/>
    <cellStyle name="20 % - Markeringsfarve1 2 4 2" xfId="461"/>
    <cellStyle name="20 % - Markeringsfarve1 2 4 2 10" xfId="462"/>
    <cellStyle name="20 % - Markeringsfarve1 2 4 2 2" xfId="463"/>
    <cellStyle name="20 % - Markeringsfarve1 2 4 2 2 2" xfId="464"/>
    <cellStyle name="20 % - Markeringsfarve1 2 4 2 2 2 2" xfId="465"/>
    <cellStyle name="20 % - Markeringsfarve1 2 4 2 2 2 3" xfId="466"/>
    <cellStyle name="20 % - Markeringsfarve1 2 4 2 2 2 4" xfId="467"/>
    <cellStyle name="20 % - Markeringsfarve1 2 4 2 2 2 5" xfId="468"/>
    <cellStyle name="20 % - Markeringsfarve1 2 4 2 2 2 6" xfId="469"/>
    <cellStyle name="20 % - Markeringsfarve1 2 4 2 2 3" xfId="470"/>
    <cellStyle name="20 % - Markeringsfarve1 2 4 2 2 3 2" xfId="471"/>
    <cellStyle name="20 % - Markeringsfarve1 2 4 2 2 3 3" xfId="472"/>
    <cellStyle name="20 % - Markeringsfarve1 2 4 2 2 3 4" xfId="473"/>
    <cellStyle name="20 % - Markeringsfarve1 2 4 2 2 3 5" xfId="474"/>
    <cellStyle name="20 % - Markeringsfarve1 2 4 2 2 3 6" xfId="475"/>
    <cellStyle name="20 % - Markeringsfarve1 2 4 2 2 4" xfId="476"/>
    <cellStyle name="20 % - Markeringsfarve1 2 4 2 2 4 2" xfId="477"/>
    <cellStyle name="20 % - Markeringsfarve1 2 4 2 2 4 3" xfId="478"/>
    <cellStyle name="20 % - Markeringsfarve1 2 4 2 2 4 4" xfId="479"/>
    <cellStyle name="20 % - Markeringsfarve1 2 4 2 2 4 5" xfId="480"/>
    <cellStyle name="20 % - Markeringsfarve1 2 4 2 2 4 6" xfId="481"/>
    <cellStyle name="20 % - Markeringsfarve1 2 4 2 2 5" xfId="482"/>
    <cellStyle name="20 % - Markeringsfarve1 2 4 2 2 6" xfId="483"/>
    <cellStyle name="20 % - Markeringsfarve1 2 4 2 2 7" xfId="484"/>
    <cellStyle name="20 % - Markeringsfarve1 2 4 2 2 8" xfId="485"/>
    <cellStyle name="20 % - Markeringsfarve1 2 4 2 2 9" xfId="486"/>
    <cellStyle name="20 % - Markeringsfarve1 2 4 2 3" xfId="487"/>
    <cellStyle name="20 % - Markeringsfarve1 2 4 2 3 2" xfId="488"/>
    <cellStyle name="20 % - Markeringsfarve1 2 4 2 3 3" xfId="489"/>
    <cellStyle name="20 % - Markeringsfarve1 2 4 2 3 4" xfId="490"/>
    <cellStyle name="20 % - Markeringsfarve1 2 4 2 3 5" xfId="491"/>
    <cellStyle name="20 % - Markeringsfarve1 2 4 2 3 6" xfId="492"/>
    <cellStyle name="20 % - Markeringsfarve1 2 4 2 4" xfId="493"/>
    <cellStyle name="20 % - Markeringsfarve1 2 4 2 4 2" xfId="494"/>
    <cellStyle name="20 % - Markeringsfarve1 2 4 2 4 3" xfId="495"/>
    <cellStyle name="20 % - Markeringsfarve1 2 4 2 4 4" xfId="496"/>
    <cellStyle name="20 % - Markeringsfarve1 2 4 2 4 5" xfId="497"/>
    <cellStyle name="20 % - Markeringsfarve1 2 4 2 4 6" xfId="498"/>
    <cellStyle name="20 % - Markeringsfarve1 2 4 2 5" xfId="499"/>
    <cellStyle name="20 % - Markeringsfarve1 2 4 2 5 2" xfId="500"/>
    <cellStyle name="20 % - Markeringsfarve1 2 4 2 5 3" xfId="501"/>
    <cellStyle name="20 % - Markeringsfarve1 2 4 2 5 4" xfId="502"/>
    <cellStyle name="20 % - Markeringsfarve1 2 4 2 5 5" xfId="503"/>
    <cellStyle name="20 % - Markeringsfarve1 2 4 2 5 6" xfId="504"/>
    <cellStyle name="20 % - Markeringsfarve1 2 4 2 6" xfId="505"/>
    <cellStyle name="20 % - Markeringsfarve1 2 4 2 7" xfId="506"/>
    <cellStyle name="20 % - Markeringsfarve1 2 4 2 8" xfId="507"/>
    <cellStyle name="20 % - Markeringsfarve1 2 4 2 9" xfId="508"/>
    <cellStyle name="20 % - Markeringsfarve1 2 4 3" xfId="509"/>
    <cellStyle name="20 % - Markeringsfarve1 2 4 3 2" xfId="510"/>
    <cellStyle name="20 % - Markeringsfarve1 2 4 3 2 2" xfId="511"/>
    <cellStyle name="20 % - Markeringsfarve1 2 4 3 2 3" xfId="512"/>
    <cellStyle name="20 % - Markeringsfarve1 2 4 3 2 4" xfId="513"/>
    <cellStyle name="20 % - Markeringsfarve1 2 4 3 2 5" xfId="514"/>
    <cellStyle name="20 % - Markeringsfarve1 2 4 3 2 6" xfId="515"/>
    <cellStyle name="20 % - Markeringsfarve1 2 4 3 3" xfId="516"/>
    <cellStyle name="20 % - Markeringsfarve1 2 4 3 3 2" xfId="517"/>
    <cellStyle name="20 % - Markeringsfarve1 2 4 3 3 3" xfId="518"/>
    <cellStyle name="20 % - Markeringsfarve1 2 4 3 3 4" xfId="519"/>
    <cellStyle name="20 % - Markeringsfarve1 2 4 3 3 5" xfId="520"/>
    <cellStyle name="20 % - Markeringsfarve1 2 4 3 3 6" xfId="521"/>
    <cellStyle name="20 % - Markeringsfarve1 2 4 3 4" xfId="522"/>
    <cellStyle name="20 % - Markeringsfarve1 2 4 3 4 2" xfId="523"/>
    <cellStyle name="20 % - Markeringsfarve1 2 4 3 4 3" xfId="524"/>
    <cellStyle name="20 % - Markeringsfarve1 2 4 3 4 4" xfId="525"/>
    <cellStyle name="20 % - Markeringsfarve1 2 4 3 4 5" xfId="526"/>
    <cellStyle name="20 % - Markeringsfarve1 2 4 3 4 6" xfId="527"/>
    <cellStyle name="20 % - Markeringsfarve1 2 4 3 5" xfId="528"/>
    <cellStyle name="20 % - Markeringsfarve1 2 4 3 6" xfId="529"/>
    <cellStyle name="20 % - Markeringsfarve1 2 4 3 7" xfId="530"/>
    <cellStyle name="20 % - Markeringsfarve1 2 4 3 8" xfId="531"/>
    <cellStyle name="20 % - Markeringsfarve1 2 4 3 9" xfId="532"/>
    <cellStyle name="20 % - Markeringsfarve1 2 4 4" xfId="533"/>
    <cellStyle name="20 % - Markeringsfarve1 2 4 4 2" xfId="534"/>
    <cellStyle name="20 % - Markeringsfarve1 2 4 4 3" xfId="535"/>
    <cellStyle name="20 % - Markeringsfarve1 2 4 4 4" xfId="536"/>
    <cellStyle name="20 % - Markeringsfarve1 2 4 4 5" xfId="537"/>
    <cellStyle name="20 % - Markeringsfarve1 2 4 4 6" xfId="538"/>
    <cellStyle name="20 % - Markeringsfarve1 2 4 5" xfId="539"/>
    <cellStyle name="20 % - Markeringsfarve1 2 4 5 2" xfId="540"/>
    <cellStyle name="20 % - Markeringsfarve1 2 4 5 3" xfId="541"/>
    <cellStyle name="20 % - Markeringsfarve1 2 4 5 4" xfId="542"/>
    <cellStyle name="20 % - Markeringsfarve1 2 4 5 5" xfId="543"/>
    <cellStyle name="20 % - Markeringsfarve1 2 4 5 6" xfId="544"/>
    <cellStyle name="20 % - Markeringsfarve1 2 4 6" xfId="545"/>
    <cellStyle name="20 % - Markeringsfarve1 2 4 6 2" xfId="546"/>
    <cellStyle name="20 % - Markeringsfarve1 2 4 6 3" xfId="547"/>
    <cellStyle name="20 % - Markeringsfarve1 2 4 6 4" xfId="548"/>
    <cellStyle name="20 % - Markeringsfarve1 2 4 6 5" xfId="549"/>
    <cellStyle name="20 % - Markeringsfarve1 2 4 6 6" xfId="550"/>
    <cellStyle name="20 % - Markeringsfarve1 2 4 7" xfId="551"/>
    <cellStyle name="20 % - Markeringsfarve1 2 4 8" xfId="552"/>
    <cellStyle name="20 % - Markeringsfarve1 2 4 9" xfId="553"/>
    <cellStyle name="20 % - Markeringsfarve1 2 5" xfId="554"/>
    <cellStyle name="20 % - Markeringsfarve1 2 5 10" xfId="555"/>
    <cellStyle name="20 % - Markeringsfarve1 2 5 2" xfId="556"/>
    <cellStyle name="20 % - Markeringsfarve1 2 5 2 2" xfId="557"/>
    <cellStyle name="20 % - Markeringsfarve1 2 5 2 2 2" xfId="558"/>
    <cellStyle name="20 % - Markeringsfarve1 2 5 2 2 3" xfId="559"/>
    <cellStyle name="20 % - Markeringsfarve1 2 5 2 2 4" xfId="560"/>
    <cellStyle name="20 % - Markeringsfarve1 2 5 2 2 5" xfId="561"/>
    <cellStyle name="20 % - Markeringsfarve1 2 5 2 2 6" xfId="562"/>
    <cellStyle name="20 % - Markeringsfarve1 2 5 2 3" xfId="563"/>
    <cellStyle name="20 % - Markeringsfarve1 2 5 2 3 2" xfId="564"/>
    <cellStyle name="20 % - Markeringsfarve1 2 5 2 3 3" xfId="565"/>
    <cellStyle name="20 % - Markeringsfarve1 2 5 2 3 4" xfId="566"/>
    <cellStyle name="20 % - Markeringsfarve1 2 5 2 3 5" xfId="567"/>
    <cellStyle name="20 % - Markeringsfarve1 2 5 2 3 6" xfId="568"/>
    <cellStyle name="20 % - Markeringsfarve1 2 5 2 4" xfId="569"/>
    <cellStyle name="20 % - Markeringsfarve1 2 5 2 4 2" xfId="570"/>
    <cellStyle name="20 % - Markeringsfarve1 2 5 2 4 3" xfId="571"/>
    <cellStyle name="20 % - Markeringsfarve1 2 5 2 4 4" xfId="572"/>
    <cellStyle name="20 % - Markeringsfarve1 2 5 2 4 5" xfId="573"/>
    <cellStyle name="20 % - Markeringsfarve1 2 5 2 4 6" xfId="574"/>
    <cellStyle name="20 % - Markeringsfarve1 2 5 2 5" xfId="575"/>
    <cellStyle name="20 % - Markeringsfarve1 2 5 2 6" xfId="576"/>
    <cellStyle name="20 % - Markeringsfarve1 2 5 2 7" xfId="577"/>
    <cellStyle name="20 % - Markeringsfarve1 2 5 2 8" xfId="578"/>
    <cellStyle name="20 % - Markeringsfarve1 2 5 2 9" xfId="579"/>
    <cellStyle name="20 % - Markeringsfarve1 2 5 3" xfId="580"/>
    <cellStyle name="20 % - Markeringsfarve1 2 5 3 2" xfId="581"/>
    <cellStyle name="20 % - Markeringsfarve1 2 5 3 3" xfId="582"/>
    <cellStyle name="20 % - Markeringsfarve1 2 5 3 4" xfId="583"/>
    <cellStyle name="20 % - Markeringsfarve1 2 5 3 5" xfId="584"/>
    <cellStyle name="20 % - Markeringsfarve1 2 5 3 6" xfId="585"/>
    <cellStyle name="20 % - Markeringsfarve1 2 5 4" xfId="586"/>
    <cellStyle name="20 % - Markeringsfarve1 2 5 4 2" xfId="587"/>
    <cellStyle name="20 % - Markeringsfarve1 2 5 4 3" xfId="588"/>
    <cellStyle name="20 % - Markeringsfarve1 2 5 4 4" xfId="589"/>
    <cellStyle name="20 % - Markeringsfarve1 2 5 4 5" xfId="590"/>
    <cellStyle name="20 % - Markeringsfarve1 2 5 4 6" xfId="591"/>
    <cellStyle name="20 % - Markeringsfarve1 2 5 5" xfId="592"/>
    <cellStyle name="20 % - Markeringsfarve1 2 5 5 2" xfId="593"/>
    <cellStyle name="20 % - Markeringsfarve1 2 5 5 3" xfId="594"/>
    <cellStyle name="20 % - Markeringsfarve1 2 5 5 4" xfId="595"/>
    <cellStyle name="20 % - Markeringsfarve1 2 5 5 5" xfId="596"/>
    <cellStyle name="20 % - Markeringsfarve1 2 5 5 6" xfId="597"/>
    <cellStyle name="20 % - Markeringsfarve1 2 5 6" xfId="598"/>
    <cellStyle name="20 % - Markeringsfarve1 2 5 7" xfId="599"/>
    <cellStyle name="20 % - Markeringsfarve1 2 5 8" xfId="600"/>
    <cellStyle name="20 % - Markeringsfarve1 2 5 9" xfId="601"/>
    <cellStyle name="20 % - Markeringsfarve1 2 6" xfId="602"/>
    <cellStyle name="20 % - Markeringsfarve1 2 6 2" xfId="603"/>
    <cellStyle name="20 % - Markeringsfarve1 2 6 2 2" xfId="604"/>
    <cellStyle name="20 % - Markeringsfarve1 2 6 2 3" xfId="605"/>
    <cellStyle name="20 % - Markeringsfarve1 2 6 2 4" xfId="606"/>
    <cellStyle name="20 % - Markeringsfarve1 2 6 2 5" xfId="607"/>
    <cellStyle name="20 % - Markeringsfarve1 2 6 2 6" xfId="608"/>
    <cellStyle name="20 % - Markeringsfarve1 2 6 3" xfId="609"/>
    <cellStyle name="20 % - Markeringsfarve1 2 6 3 2" xfId="610"/>
    <cellStyle name="20 % - Markeringsfarve1 2 6 3 3" xfId="611"/>
    <cellStyle name="20 % - Markeringsfarve1 2 6 3 4" xfId="612"/>
    <cellStyle name="20 % - Markeringsfarve1 2 6 3 5" xfId="613"/>
    <cellStyle name="20 % - Markeringsfarve1 2 6 3 6" xfId="614"/>
    <cellStyle name="20 % - Markeringsfarve1 2 6 4" xfId="615"/>
    <cellStyle name="20 % - Markeringsfarve1 2 6 4 2" xfId="616"/>
    <cellStyle name="20 % - Markeringsfarve1 2 6 4 3" xfId="617"/>
    <cellStyle name="20 % - Markeringsfarve1 2 6 4 4" xfId="618"/>
    <cellStyle name="20 % - Markeringsfarve1 2 6 4 5" xfId="619"/>
    <cellStyle name="20 % - Markeringsfarve1 2 6 4 6" xfId="620"/>
    <cellStyle name="20 % - Markeringsfarve1 2 6 5" xfId="621"/>
    <cellStyle name="20 % - Markeringsfarve1 2 6 6" xfId="622"/>
    <cellStyle name="20 % - Markeringsfarve1 2 6 7" xfId="623"/>
    <cellStyle name="20 % - Markeringsfarve1 2 6 8" xfId="624"/>
    <cellStyle name="20 % - Markeringsfarve1 2 6 9" xfId="625"/>
    <cellStyle name="20 % - Markeringsfarve1 2 7" xfId="626"/>
    <cellStyle name="20 % - Markeringsfarve1 2 7 2" xfId="627"/>
    <cellStyle name="20 % - Markeringsfarve1 2 7 3" xfId="628"/>
    <cellStyle name="20 % - Markeringsfarve1 2 7 4" xfId="629"/>
    <cellStyle name="20 % - Markeringsfarve1 2 7 5" xfId="630"/>
    <cellStyle name="20 % - Markeringsfarve1 2 7 6" xfId="631"/>
    <cellStyle name="20 % - Markeringsfarve1 2 8" xfId="632"/>
    <cellStyle name="20 % - Markeringsfarve1 2 8 2" xfId="633"/>
    <cellStyle name="20 % - Markeringsfarve1 2 8 3" xfId="634"/>
    <cellStyle name="20 % - Markeringsfarve1 2 8 4" xfId="635"/>
    <cellStyle name="20 % - Markeringsfarve1 2 8 5" xfId="636"/>
    <cellStyle name="20 % - Markeringsfarve1 2 8 6" xfId="637"/>
    <cellStyle name="20 % - Markeringsfarve1 2 9" xfId="638"/>
    <cellStyle name="20 % - Markeringsfarve1 2 9 2" xfId="639"/>
    <cellStyle name="20 % - Markeringsfarve1 2 9 3" xfId="640"/>
    <cellStyle name="20 % - Markeringsfarve1 2 9 4" xfId="641"/>
    <cellStyle name="20 % - Markeringsfarve1 2 9 5" xfId="642"/>
    <cellStyle name="20 % - Markeringsfarve1 2 9 6" xfId="643"/>
    <cellStyle name="20 % - Markeringsfarve1 2_Budget" xfId="644"/>
    <cellStyle name="20 % - Markeringsfarve1 3" xfId="645"/>
    <cellStyle name="20 % - Markeringsfarve1 3 2" xfId="646"/>
    <cellStyle name="20 % - Markeringsfarve1 3 2 2" xfId="647"/>
    <cellStyle name="20 % - Markeringsfarve1 3 2 2 2" xfId="648"/>
    <cellStyle name="20 % - Markeringsfarve1 3 2 2 2 2" xfId="649"/>
    <cellStyle name="20 % - Markeringsfarve1 3 2 2 2 3" xfId="650"/>
    <cellStyle name="20 % - Markeringsfarve1 3 2 2 2 4" xfId="651"/>
    <cellStyle name="20 % - Markeringsfarve1 3 2 2 2 5" xfId="652"/>
    <cellStyle name="20 % - Markeringsfarve1 3 2 2 2 6" xfId="653"/>
    <cellStyle name="20 % - Markeringsfarve1 3 2 2 3" xfId="654"/>
    <cellStyle name="20 % - Markeringsfarve1 3 2 2 4" xfId="655"/>
    <cellStyle name="20 % - Markeringsfarve1 3 2 2 5" xfId="656"/>
    <cellStyle name="20 % - Markeringsfarve1 3 2 2 6" xfId="657"/>
    <cellStyle name="20 % - Markeringsfarve1 3 2 2 7" xfId="658"/>
    <cellStyle name="20 % - Markeringsfarve1 3 2 3" xfId="659"/>
    <cellStyle name="20 % - Markeringsfarve1 3 2 3 2" xfId="660"/>
    <cellStyle name="20 % - Markeringsfarve1 3 2 3 3" xfId="661"/>
    <cellStyle name="20 % - Markeringsfarve1 3 2 3 4" xfId="662"/>
    <cellStyle name="20 % - Markeringsfarve1 3 2 3 5" xfId="663"/>
    <cellStyle name="20 % - Markeringsfarve1 3 2 3 6" xfId="664"/>
    <cellStyle name="20 % - Markeringsfarve1 3 2 4" xfId="665"/>
    <cellStyle name="20 % - Markeringsfarve1 3 2 5" xfId="666"/>
    <cellStyle name="20 % - Markeringsfarve1 3 2 6" xfId="667"/>
    <cellStyle name="20 % - Markeringsfarve1 3 2 7" xfId="668"/>
    <cellStyle name="20 % - Markeringsfarve1 3 2 8" xfId="669"/>
    <cellStyle name="20 % - Markeringsfarve1 3 2 9" xfId="670"/>
    <cellStyle name="20 % - Markeringsfarve1 3 3" xfId="671"/>
    <cellStyle name="20 % - Markeringsfarve1 3_Budget" xfId="672"/>
    <cellStyle name="20 % - Markeringsfarve1 4" xfId="673"/>
    <cellStyle name="20 % - Markeringsfarve1 4 2" xfId="674"/>
    <cellStyle name="20 % - Markeringsfarve1 5" xfId="675"/>
    <cellStyle name="20 % - Markeringsfarve1 6" xfId="676"/>
    <cellStyle name="20 % - Markeringsfarve1 6 10" xfId="677"/>
    <cellStyle name="20 % - Markeringsfarve1 6 2" xfId="678"/>
    <cellStyle name="20 % - Markeringsfarve1 6 2 2" xfId="679"/>
    <cellStyle name="20 % - Markeringsfarve1 6 2 2 2" xfId="680"/>
    <cellStyle name="20 % - Markeringsfarve1 6 2 2 3" xfId="681"/>
    <cellStyle name="20 % - Markeringsfarve1 6 2 2 4" xfId="682"/>
    <cellStyle name="20 % - Markeringsfarve1 6 2 2 5" xfId="683"/>
    <cellStyle name="20 % - Markeringsfarve1 6 2 2 6" xfId="684"/>
    <cellStyle name="20 % - Markeringsfarve1 6 2 3" xfId="685"/>
    <cellStyle name="20 % - Markeringsfarve1 6 2 3 2" xfId="686"/>
    <cellStyle name="20 % - Markeringsfarve1 6 2 3 3" xfId="687"/>
    <cellStyle name="20 % - Markeringsfarve1 6 2 3 4" xfId="688"/>
    <cellStyle name="20 % - Markeringsfarve1 6 2 3 5" xfId="689"/>
    <cellStyle name="20 % - Markeringsfarve1 6 2 3 6" xfId="690"/>
    <cellStyle name="20 % - Markeringsfarve1 6 2 4" xfId="691"/>
    <cellStyle name="20 % - Markeringsfarve1 6 2 5" xfId="692"/>
    <cellStyle name="20 % - Markeringsfarve1 6 2 6" xfId="693"/>
    <cellStyle name="20 % - Markeringsfarve1 6 2 7" xfId="694"/>
    <cellStyle name="20 % - Markeringsfarve1 6 2 8" xfId="695"/>
    <cellStyle name="20 % - Markeringsfarve1 6 3" xfId="696"/>
    <cellStyle name="20 % - Markeringsfarve1 6 4" xfId="697"/>
    <cellStyle name="20 % - Markeringsfarve1 6 4 2" xfId="698"/>
    <cellStyle name="20 % - Markeringsfarve1 6 4 3" xfId="699"/>
    <cellStyle name="20 % - Markeringsfarve1 6 4 4" xfId="700"/>
    <cellStyle name="20 % - Markeringsfarve1 6 4 5" xfId="701"/>
    <cellStyle name="20 % - Markeringsfarve1 6 4 6" xfId="702"/>
    <cellStyle name="20 % - Markeringsfarve1 6 5" xfId="703"/>
    <cellStyle name="20 % - Markeringsfarve1 6 5 2" xfId="704"/>
    <cellStyle name="20 % - Markeringsfarve1 6 5 3" xfId="705"/>
    <cellStyle name="20 % - Markeringsfarve1 6 5 4" xfId="706"/>
    <cellStyle name="20 % - Markeringsfarve1 6 5 5" xfId="707"/>
    <cellStyle name="20 % - Markeringsfarve1 6 5 6" xfId="708"/>
    <cellStyle name="20 % - Markeringsfarve1 6 6" xfId="709"/>
    <cellStyle name="20 % - Markeringsfarve1 6 7" xfId="710"/>
    <cellStyle name="20 % - Markeringsfarve1 6 8" xfId="711"/>
    <cellStyle name="20 % - Markeringsfarve1 6 9" xfId="712"/>
    <cellStyle name="20 % - Markeringsfarve1 7" xfId="713"/>
    <cellStyle name="20 % - Markeringsfarve1 8" xfId="714"/>
    <cellStyle name="20 % - Markeringsfarve1 9" xfId="715"/>
    <cellStyle name="20 % - Markeringsfarve2" xfId="716" builtinId="34" customBuiltin="1"/>
    <cellStyle name="20 % - Markeringsfarve2 10" xfId="717"/>
    <cellStyle name="20 % - Markeringsfarve2 11" xfId="718"/>
    <cellStyle name="20 % - Markeringsfarve2 11 2" xfId="719"/>
    <cellStyle name="20 % - Markeringsfarve2 12" xfId="720"/>
    <cellStyle name="20 % - Markeringsfarve2 13" xfId="721"/>
    <cellStyle name="20 % - Markeringsfarve2 14" xfId="722"/>
    <cellStyle name="20 % - Markeringsfarve2 15" xfId="723"/>
    <cellStyle name="20 % - Markeringsfarve2 16" xfId="724"/>
    <cellStyle name="20 % - Markeringsfarve2 17" xfId="725"/>
    <cellStyle name="20 % - Markeringsfarve2 18" xfId="726"/>
    <cellStyle name="20 % - Markeringsfarve2 19" xfId="727"/>
    <cellStyle name="20 % - Markeringsfarve2 2" xfId="728"/>
    <cellStyle name="20 % - Markeringsfarve2 2 10" xfId="729"/>
    <cellStyle name="20 % - Markeringsfarve2 2 11" xfId="730"/>
    <cellStyle name="20 % - Markeringsfarve2 2 12" xfId="731"/>
    <cellStyle name="20 % - Markeringsfarve2 2 13" xfId="732"/>
    <cellStyle name="20 % - Markeringsfarve2 2 14" xfId="733"/>
    <cellStyle name="20 % - Markeringsfarve2 2 15" xfId="734"/>
    <cellStyle name="20 % - Markeringsfarve2 2 16" xfId="735"/>
    <cellStyle name="20 % - Markeringsfarve2 2 17" xfId="736"/>
    <cellStyle name="20 % - Markeringsfarve2 2 2" xfId="737"/>
    <cellStyle name="20 % - Markeringsfarve2 2 2 10" xfId="738"/>
    <cellStyle name="20 % - Markeringsfarve2 2 2 11" xfId="739"/>
    <cellStyle name="20 % - Markeringsfarve2 2 2 12" xfId="740"/>
    <cellStyle name="20 % - Markeringsfarve2 2 2 13" xfId="741"/>
    <cellStyle name="20 % - Markeringsfarve2 2 2 14" xfId="742"/>
    <cellStyle name="20 % - Markeringsfarve2 2 2 2" xfId="743"/>
    <cellStyle name="20 % - Markeringsfarve2 2 2 2 10" xfId="744"/>
    <cellStyle name="20 % - Markeringsfarve2 2 2 2 11" xfId="745"/>
    <cellStyle name="20 % - Markeringsfarve2 2 2 2 12" xfId="746"/>
    <cellStyle name="20 % - Markeringsfarve2 2 2 2 2" xfId="747"/>
    <cellStyle name="20 % - Markeringsfarve2 2 2 2 2 10" xfId="748"/>
    <cellStyle name="20 % - Markeringsfarve2 2 2 2 2 11" xfId="749"/>
    <cellStyle name="20 % - Markeringsfarve2 2 2 2 2 2" xfId="750"/>
    <cellStyle name="20 % - Markeringsfarve2 2 2 2 2 2 10" xfId="751"/>
    <cellStyle name="20 % - Markeringsfarve2 2 2 2 2 2 2" xfId="752"/>
    <cellStyle name="20 % - Markeringsfarve2 2 2 2 2 2 2 2" xfId="753"/>
    <cellStyle name="20 % - Markeringsfarve2 2 2 2 2 2 2 3" xfId="754"/>
    <cellStyle name="20 % - Markeringsfarve2 2 2 2 2 2 2 4" xfId="755"/>
    <cellStyle name="20 % - Markeringsfarve2 2 2 2 2 2 2 5" xfId="756"/>
    <cellStyle name="20 % - Markeringsfarve2 2 2 2 2 2 2 6" xfId="757"/>
    <cellStyle name="20 % - Markeringsfarve2 2 2 2 2 2 3" xfId="758"/>
    <cellStyle name="20 % - Markeringsfarve2 2 2 2 2 2 3 2" xfId="759"/>
    <cellStyle name="20 % - Markeringsfarve2 2 2 2 2 2 3 3" xfId="760"/>
    <cellStyle name="20 % - Markeringsfarve2 2 2 2 2 2 3 4" xfId="761"/>
    <cellStyle name="20 % - Markeringsfarve2 2 2 2 2 2 3 5" xfId="762"/>
    <cellStyle name="20 % - Markeringsfarve2 2 2 2 2 2 3 6" xfId="763"/>
    <cellStyle name="20 % - Markeringsfarve2 2 2 2 2 2 4" xfId="764"/>
    <cellStyle name="20 % - Markeringsfarve2 2 2 2 2 2 4 2" xfId="765"/>
    <cellStyle name="20 % - Markeringsfarve2 2 2 2 2 2 4 3" xfId="766"/>
    <cellStyle name="20 % - Markeringsfarve2 2 2 2 2 2 4 4" xfId="767"/>
    <cellStyle name="20 % - Markeringsfarve2 2 2 2 2 2 4 5" xfId="768"/>
    <cellStyle name="20 % - Markeringsfarve2 2 2 2 2 2 4 6" xfId="769"/>
    <cellStyle name="20 % - Markeringsfarve2 2 2 2 2 2 5" xfId="770"/>
    <cellStyle name="20 % - Markeringsfarve2 2 2 2 2 2 5 2" xfId="771"/>
    <cellStyle name="20 % - Markeringsfarve2 2 2 2 2 2 5 3" xfId="772"/>
    <cellStyle name="20 % - Markeringsfarve2 2 2 2 2 2 5 4" xfId="773"/>
    <cellStyle name="20 % - Markeringsfarve2 2 2 2 2 2 5 5" xfId="774"/>
    <cellStyle name="20 % - Markeringsfarve2 2 2 2 2 2 5 6" xfId="775"/>
    <cellStyle name="20 % - Markeringsfarve2 2 2 2 2 2 6" xfId="776"/>
    <cellStyle name="20 % - Markeringsfarve2 2 2 2 2 2 7" xfId="777"/>
    <cellStyle name="20 % - Markeringsfarve2 2 2 2 2 2 8" xfId="778"/>
    <cellStyle name="20 % - Markeringsfarve2 2 2 2 2 2 9" xfId="779"/>
    <cellStyle name="20 % - Markeringsfarve2 2 2 2 2 3" xfId="780"/>
    <cellStyle name="20 % - Markeringsfarve2 2 2 2 2 3 2" xfId="781"/>
    <cellStyle name="20 % - Markeringsfarve2 2 2 2 2 3 3" xfId="782"/>
    <cellStyle name="20 % - Markeringsfarve2 2 2 2 2 3 4" xfId="783"/>
    <cellStyle name="20 % - Markeringsfarve2 2 2 2 2 3 5" xfId="784"/>
    <cellStyle name="20 % - Markeringsfarve2 2 2 2 2 3 6" xfId="785"/>
    <cellStyle name="20 % - Markeringsfarve2 2 2 2 2 4" xfId="786"/>
    <cellStyle name="20 % - Markeringsfarve2 2 2 2 2 4 2" xfId="787"/>
    <cellStyle name="20 % - Markeringsfarve2 2 2 2 2 4 3" xfId="788"/>
    <cellStyle name="20 % - Markeringsfarve2 2 2 2 2 4 4" xfId="789"/>
    <cellStyle name="20 % - Markeringsfarve2 2 2 2 2 4 5" xfId="790"/>
    <cellStyle name="20 % - Markeringsfarve2 2 2 2 2 4 6" xfId="791"/>
    <cellStyle name="20 % - Markeringsfarve2 2 2 2 2 5" xfId="792"/>
    <cellStyle name="20 % - Markeringsfarve2 2 2 2 2 5 2" xfId="793"/>
    <cellStyle name="20 % - Markeringsfarve2 2 2 2 2 5 3" xfId="794"/>
    <cellStyle name="20 % - Markeringsfarve2 2 2 2 2 5 4" xfId="795"/>
    <cellStyle name="20 % - Markeringsfarve2 2 2 2 2 5 5" xfId="796"/>
    <cellStyle name="20 % - Markeringsfarve2 2 2 2 2 5 6" xfId="797"/>
    <cellStyle name="20 % - Markeringsfarve2 2 2 2 2 6" xfId="798"/>
    <cellStyle name="20 % - Markeringsfarve2 2 2 2 2 6 2" xfId="799"/>
    <cellStyle name="20 % - Markeringsfarve2 2 2 2 2 6 3" xfId="800"/>
    <cellStyle name="20 % - Markeringsfarve2 2 2 2 2 6 4" xfId="801"/>
    <cellStyle name="20 % - Markeringsfarve2 2 2 2 2 6 5" xfId="802"/>
    <cellStyle name="20 % - Markeringsfarve2 2 2 2 2 6 6" xfId="803"/>
    <cellStyle name="20 % - Markeringsfarve2 2 2 2 2 7" xfId="804"/>
    <cellStyle name="20 % - Markeringsfarve2 2 2 2 2 8" xfId="805"/>
    <cellStyle name="20 % - Markeringsfarve2 2 2 2 2 9" xfId="806"/>
    <cellStyle name="20 % - Markeringsfarve2 2 2 2 3" xfId="807"/>
    <cellStyle name="20 % - Markeringsfarve2 2 2 2 3 10" xfId="808"/>
    <cellStyle name="20 % - Markeringsfarve2 2 2 2 3 2" xfId="809"/>
    <cellStyle name="20 % - Markeringsfarve2 2 2 2 3 2 2" xfId="810"/>
    <cellStyle name="20 % - Markeringsfarve2 2 2 2 3 2 3" xfId="811"/>
    <cellStyle name="20 % - Markeringsfarve2 2 2 2 3 2 4" xfId="812"/>
    <cellStyle name="20 % - Markeringsfarve2 2 2 2 3 2 5" xfId="813"/>
    <cellStyle name="20 % - Markeringsfarve2 2 2 2 3 2 6" xfId="814"/>
    <cellStyle name="20 % - Markeringsfarve2 2 2 2 3 3" xfId="815"/>
    <cellStyle name="20 % - Markeringsfarve2 2 2 2 3 3 2" xfId="816"/>
    <cellStyle name="20 % - Markeringsfarve2 2 2 2 3 3 3" xfId="817"/>
    <cellStyle name="20 % - Markeringsfarve2 2 2 2 3 3 4" xfId="818"/>
    <cellStyle name="20 % - Markeringsfarve2 2 2 2 3 3 5" xfId="819"/>
    <cellStyle name="20 % - Markeringsfarve2 2 2 2 3 3 6" xfId="820"/>
    <cellStyle name="20 % - Markeringsfarve2 2 2 2 3 4" xfId="821"/>
    <cellStyle name="20 % - Markeringsfarve2 2 2 2 3 4 2" xfId="822"/>
    <cellStyle name="20 % - Markeringsfarve2 2 2 2 3 4 3" xfId="823"/>
    <cellStyle name="20 % - Markeringsfarve2 2 2 2 3 4 4" xfId="824"/>
    <cellStyle name="20 % - Markeringsfarve2 2 2 2 3 4 5" xfId="825"/>
    <cellStyle name="20 % - Markeringsfarve2 2 2 2 3 4 6" xfId="826"/>
    <cellStyle name="20 % - Markeringsfarve2 2 2 2 3 5" xfId="827"/>
    <cellStyle name="20 % - Markeringsfarve2 2 2 2 3 5 2" xfId="828"/>
    <cellStyle name="20 % - Markeringsfarve2 2 2 2 3 5 3" xfId="829"/>
    <cellStyle name="20 % - Markeringsfarve2 2 2 2 3 5 4" xfId="830"/>
    <cellStyle name="20 % - Markeringsfarve2 2 2 2 3 5 5" xfId="831"/>
    <cellStyle name="20 % - Markeringsfarve2 2 2 2 3 5 6" xfId="832"/>
    <cellStyle name="20 % - Markeringsfarve2 2 2 2 3 6" xfId="833"/>
    <cellStyle name="20 % - Markeringsfarve2 2 2 2 3 7" xfId="834"/>
    <cellStyle name="20 % - Markeringsfarve2 2 2 2 3 8" xfId="835"/>
    <cellStyle name="20 % - Markeringsfarve2 2 2 2 3 9" xfId="836"/>
    <cellStyle name="20 % - Markeringsfarve2 2 2 2 4" xfId="837"/>
    <cellStyle name="20 % - Markeringsfarve2 2 2 2 4 2" xfId="838"/>
    <cellStyle name="20 % - Markeringsfarve2 2 2 2 4 3" xfId="839"/>
    <cellStyle name="20 % - Markeringsfarve2 2 2 2 4 4" xfId="840"/>
    <cellStyle name="20 % - Markeringsfarve2 2 2 2 4 5" xfId="841"/>
    <cellStyle name="20 % - Markeringsfarve2 2 2 2 4 6" xfId="842"/>
    <cellStyle name="20 % - Markeringsfarve2 2 2 2 5" xfId="843"/>
    <cellStyle name="20 % - Markeringsfarve2 2 2 2 5 2" xfId="844"/>
    <cellStyle name="20 % - Markeringsfarve2 2 2 2 5 3" xfId="845"/>
    <cellStyle name="20 % - Markeringsfarve2 2 2 2 5 4" xfId="846"/>
    <cellStyle name="20 % - Markeringsfarve2 2 2 2 5 5" xfId="847"/>
    <cellStyle name="20 % - Markeringsfarve2 2 2 2 5 6" xfId="848"/>
    <cellStyle name="20 % - Markeringsfarve2 2 2 2 6" xfId="849"/>
    <cellStyle name="20 % - Markeringsfarve2 2 2 2 6 2" xfId="850"/>
    <cellStyle name="20 % - Markeringsfarve2 2 2 2 6 3" xfId="851"/>
    <cellStyle name="20 % - Markeringsfarve2 2 2 2 6 4" xfId="852"/>
    <cellStyle name="20 % - Markeringsfarve2 2 2 2 6 5" xfId="853"/>
    <cellStyle name="20 % - Markeringsfarve2 2 2 2 6 6" xfId="854"/>
    <cellStyle name="20 % - Markeringsfarve2 2 2 2 7" xfId="855"/>
    <cellStyle name="20 % - Markeringsfarve2 2 2 2 7 2" xfId="856"/>
    <cellStyle name="20 % - Markeringsfarve2 2 2 2 7 3" xfId="857"/>
    <cellStyle name="20 % - Markeringsfarve2 2 2 2 7 4" xfId="858"/>
    <cellStyle name="20 % - Markeringsfarve2 2 2 2 7 5" xfId="859"/>
    <cellStyle name="20 % - Markeringsfarve2 2 2 2 7 6" xfId="860"/>
    <cellStyle name="20 % - Markeringsfarve2 2 2 2 8" xfId="861"/>
    <cellStyle name="20 % - Markeringsfarve2 2 2 2 9" xfId="862"/>
    <cellStyle name="20 % - Markeringsfarve2 2 2 3" xfId="863"/>
    <cellStyle name="20 % - Markeringsfarve2 2 2 3 10" xfId="864"/>
    <cellStyle name="20 % - Markeringsfarve2 2 2 3 11" xfId="865"/>
    <cellStyle name="20 % - Markeringsfarve2 2 2 3 2" xfId="866"/>
    <cellStyle name="20 % - Markeringsfarve2 2 2 3 2 10" xfId="867"/>
    <cellStyle name="20 % - Markeringsfarve2 2 2 3 2 2" xfId="868"/>
    <cellStyle name="20 % - Markeringsfarve2 2 2 3 2 2 2" xfId="869"/>
    <cellStyle name="20 % - Markeringsfarve2 2 2 3 2 2 2 2" xfId="870"/>
    <cellStyle name="20 % - Markeringsfarve2 2 2 3 2 2 2 3" xfId="871"/>
    <cellStyle name="20 % - Markeringsfarve2 2 2 3 2 2 2 4" xfId="872"/>
    <cellStyle name="20 % - Markeringsfarve2 2 2 3 2 2 2 5" xfId="873"/>
    <cellStyle name="20 % - Markeringsfarve2 2 2 3 2 2 2 6" xfId="874"/>
    <cellStyle name="20 % - Markeringsfarve2 2 2 3 2 2 3" xfId="875"/>
    <cellStyle name="20 % - Markeringsfarve2 2 2 3 2 2 3 2" xfId="876"/>
    <cellStyle name="20 % - Markeringsfarve2 2 2 3 2 2 3 3" xfId="877"/>
    <cellStyle name="20 % - Markeringsfarve2 2 2 3 2 2 3 4" xfId="878"/>
    <cellStyle name="20 % - Markeringsfarve2 2 2 3 2 2 3 5" xfId="879"/>
    <cellStyle name="20 % - Markeringsfarve2 2 2 3 2 2 3 6" xfId="880"/>
    <cellStyle name="20 % - Markeringsfarve2 2 2 3 2 2 4" xfId="881"/>
    <cellStyle name="20 % - Markeringsfarve2 2 2 3 2 2 4 2" xfId="882"/>
    <cellStyle name="20 % - Markeringsfarve2 2 2 3 2 2 4 3" xfId="883"/>
    <cellStyle name="20 % - Markeringsfarve2 2 2 3 2 2 4 4" xfId="884"/>
    <cellStyle name="20 % - Markeringsfarve2 2 2 3 2 2 4 5" xfId="885"/>
    <cellStyle name="20 % - Markeringsfarve2 2 2 3 2 2 4 6" xfId="886"/>
    <cellStyle name="20 % - Markeringsfarve2 2 2 3 2 2 5" xfId="887"/>
    <cellStyle name="20 % - Markeringsfarve2 2 2 3 2 2 6" xfId="888"/>
    <cellStyle name="20 % - Markeringsfarve2 2 2 3 2 2 7" xfId="889"/>
    <cellStyle name="20 % - Markeringsfarve2 2 2 3 2 2 8" xfId="890"/>
    <cellStyle name="20 % - Markeringsfarve2 2 2 3 2 2 9" xfId="891"/>
    <cellStyle name="20 % - Markeringsfarve2 2 2 3 2 3" xfId="892"/>
    <cellStyle name="20 % - Markeringsfarve2 2 2 3 2 3 2" xfId="893"/>
    <cellStyle name="20 % - Markeringsfarve2 2 2 3 2 3 3" xfId="894"/>
    <cellStyle name="20 % - Markeringsfarve2 2 2 3 2 3 4" xfId="895"/>
    <cellStyle name="20 % - Markeringsfarve2 2 2 3 2 3 5" xfId="896"/>
    <cellStyle name="20 % - Markeringsfarve2 2 2 3 2 3 6" xfId="897"/>
    <cellStyle name="20 % - Markeringsfarve2 2 2 3 2 4" xfId="898"/>
    <cellStyle name="20 % - Markeringsfarve2 2 2 3 2 4 2" xfId="899"/>
    <cellStyle name="20 % - Markeringsfarve2 2 2 3 2 4 3" xfId="900"/>
    <cellStyle name="20 % - Markeringsfarve2 2 2 3 2 4 4" xfId="901"/>
    <cellStyle name="20 % - Markeringsfarve2 2 2 3 2 4 5" xfId="902"/>
    <cellStyle name="20 % - Markeringsfarve2 2 2 3 2 4 6" xfId="903"/>
    <cellStyle name="20 % - Markeringsfarve2 2 2 3 2 5" xfId="904"/>
    <cellStyle name="20 % - Markeringsfarve2 2 2 3 2 5 2" xfId="905"/>
    <cellStyle name="20 % - Markeringsfarve2 2 2 3 2 5 3" xfId="906"/>
    <cellStyle name="20 % - Markeringsfarve2 2 2 3 2 5 4" xfId="907"/>
    <cellStyle name="20 % - Markeringsfarve2 2 2 3 2 5 5" xfId="908"/>
    <cellStyle name="20 % - Markeringsfarve2 2 2 3 2 5 6" xfId="909"/>
    <cellStyle name="20 % - Markeringsfarve2 2 2 3 2 6" xfId="910"/>
    <cellStyle name="20 % - Markeringsfarve2 2 2 3 2 7" xfId="911"/>
    <cellStyle name="20 % - Markeringsfarve2 2 2 3 2 8" xfId="912"/>
    <cellStyle name="20 % - Markeringsfarve2 2 2 3 2 9" xfId="913"/>
    <cellStyle name="20 % - Markeringsfarve2 2 2 3 3" xfId="914"/>
    <cellStyle name="20 % - Markeringsfarve2 2 2 3 3 2" xfId="915"/>
    <cellStyle name="20 % - Markeringsfarve2 2 2 3 3 2 2" xfId="916"/>
    <cellStyle name="20 % - Markeringsfarve2 2 2 3 3 2 3" xfId="917"/>
    <cellStyle name="20 % - Markeringsfarve2 2 2 3 3 2 4" xfId="918"/>
    <cellStyle name="20 % - Markeringsfarve2 2 2 3 3 2 5" xfId="919"/>
    <cellStyle name="20 % - Markeringsfarve2 2 2 3 3 2 6" xfId="920"/>
    <cellStyle name="20 % - Markeringsfarve2 2 2 3 3 3" xfId="921"/>
    <cellStyle name="20 % - Markeringsfarve2 2 2 3 3 3 2" xfId="922"/>
    <cellStyle name="20 % - Markeringsfarve2 2 2 3 3 3 3" xfId="923"/>
    <cellStyle name="20 % - Markeringsfarve2 2 2 3 3 3 4" xfId="924"/>
    <cellStyle name="20 % - Markeringsfarve2 2 2 3 3 3 5" xfId="925"/>
    <cellStyle name="20 % - Markeringsfarve2 2 2 3 3 3 6" xfId="926"/>
    <cellStyle name="20 % - Markeringsfarve2 2 2 3 3 4" xfId="927"/>
    <cellStyle name="20 % - Markeringsfarve2 2 2 3 3 4 2" xfId="928"/>
    <cellStyle name="20 % - Markeringsfarve2 2 2 3 3 4 3" xfId="929"/>
    <cellStyle name="20 % - Markeringsfarve2 2 2 3 3 4 4" xfId="930"/>
    <cellStyle name="20 % - Markeringsfarve2 2 2 3 3 4 5" xfId="931"/>
    <cellStyle name="20 % - Markeringsfarve2 2 2 3 3 4 6" xfId="932"/>
    <cellStyle name="20 % - Markeringsfarve2 2 2 3 3 5" xfId="933"/>
    <cellStyle name="20 % - Markeringsfarve2 2 2 3 3 6" xfId="934"/>
    <cellStyle name="20 % - Markeringsfarve2 2 2 3 3 7" xfId="935"/>
    <cellStyle name="20 % - Markeringsfarve2 2 2 3 3 8" xfId="936"/>
    <cellStyle name="20 % - Markeringsfarve2 2 2 3 3 9" xfId="937"/>
    <cellStyle name="20 % - Markeringsfarve2 2 2 3 4" xfId="938"/>
    <cellStyle name="20 % - Markeringsfarve2 2 2 3 4 2" xfId="939"/>
    <cellStyle name="20 % - Markeringsfarve2 2 2 3 4 3" xfId="940"/>
    <cellStyle name="20 % - Markeringsfarve2 2 2 3 4 4" xfId="941"/>
    <cellStyle name="20 % - Markeringsfarve2 2 2 3 4 5" xfId="942"/>
    <cellStyle name="20 % - Markeringsfarve2 2 2 3 4 6" xfId="943"/>
    <cellStyle name="20 % - Markeringsfarve2 2 2 3 5" xfId="944"/>
    <cellStyle name="20 % - Markeringsfarve2 2 2 3 5 2" xfId="945"/>
    <cellStyle name="20 % - Markeringsfarve2 2 2 3 5 3" xfId="946"/>
    <cellStyle name="20 % - Markeringsfarve2 2 2 3 5 4" xfId="947"/>
    <cellStyle name="20 % - Markeringsfarve2 2 2 3 5 5" xfId="948"/>
    <cellStyle name="20 % - Markeringsfarve2 2 2 3 5 6" xfId="949"/>
    <cellStyle name="20 % - Markeringsfarve2 2 2 3 6" xfId="950"/>
    <cellStyle name="20 % - Markeringsfarve2 2 2 3 6 2" xfId="951"/>
    <cellStyle name="20 % - Markeringsfarve2 2 2 3 6 3" xfId="952"/>
    <cellStyle name="20 % - Markeringsfarve2 2 2 3 6 4" xfId="953"/>
    <cellStyle name="20 % - Markeringsfarve2 2 2 3 6 5" xfId="954"/>
    <cellStyle name="20 % - Markeringsfarve2 2 2 3 6 6" xfId="955"/>
    <cellStyle name="20 % - Markeringsfarve2 2 2 3 7" xfId="956"/>
    <cellStyle name="20 % - Markeringsfarve2 2 2 3 8" xfId="957"/>
    <cellStyle name="20 % - Markeringsfarve2 2 2 3 9" xfId="958"/>
    <cellStyle name="20 % - Markeringsfarve2 2 2 4" xfId="959"/>
    <cellStyle name="20 % - Markeringsfarve2 2 2 4 10" xfId="960"/>
    <cellStyle name="20 % - Markeringsfarve2 2 2 4 2" xfId="961"/>
    <cellStyle name="20 % - Markeringsfarve2 2 2 4 2 2" xfId="962"/>
    <cellStyle name="20 % - Markeringsfarve2 2 2 4 2 2 2" xfId="963"/>
    <cellStyle name="20 % - Markeringsfarve2 2 2 4 2 2 3" xfId="964"/>
    <cellStyle name="20 % - Markeringsfarve2 2 2 4 2 2 4" xfId="965"/>
    <cellStyle name="20 % - Markeringsfarve2 2 2 4 2 2 5" xfId="966"/>
    <cellStyle name="20 % - Markeringsfarve2 2 2 4 2 2 6" xfId="967"/>
    <cellStyle name="20 % - Markeringsfarve2 2 2 4 2 3" xfId="968"/>
    <cellStyle name="20 % - Markeringsfarve2 2 2 4 2 3 2" xfId="969"/>
    <cellStyle name="20 % - Markeringsfarve2 2 2 4 2 3 3" xfId="970"/>
    <cellStyle name="20 % - Markeringsfarve2 2 2 4 2 3 4" xfId="971"/>
    <cellStyle name="20 % - Markeringsfarve2 2 2 4 2 3 5" xfId="972"/>
    <cellStyle name="20 % - Markeringsfarve2 2 2 4 2 3 6" xfId="973"/>
    <cellStyle name="20 % - Markeringsfarve2 2 2 4 2 4" xfId="974"/>
    <cellStyle name="20 % - Markeringsfarve2 2 2 4 2 4 2" xfId="975"/>
    <cellStyle name="20 % - Markeringsfarve2 2 2 4 2 4 3" xfId="976"/>
    <cellStyle name="20 % - Markeringsfarve2 2 2 4 2 4 4" xfId="977"/>
    <cellStyle name="20 % - Markeringsfarve2 2 2 4 2 4 5" xfId="978"/>
    <cellStyle name="20 % - Markeringsfarve2 2 2 4 2 4 6" xfId="979"/>
    <cellStyle name="20 % - Markeringsfarve2 2 2 4 2 5" xfId="980"/>
    <cellStyle name="20 % - Markeringsfarve2 2 2 4 2 6" xfId="981"/>
    <cellStyle name="20 % - Markeringsfarve2 2 2 4 2 7" xfId="982"/>
    <cellStyle name="20 % - Markeringsfarve2 2 2 4 2 8" xfId="983"/>
    <cellStyle name="20 % - Markeringsfarve2 2 2 4 2 9" xfId="984"/>
    <cellStyle name="20 % - Markeringsfarve2 2 2 4 3" xfId="985"/>
    <cellStyle name="20 % - Markeringsfarve2 2 2 4 3 2" xfId="986"/>
    <cellStyle name="20 % - Markeringsfarve2 2 2 4 3 3" xfId="987"/>
    <cellStyle name="20 % - Markeringsfarve2 2 2 4 3 4" xfId="988"/>
    <cellStyle name="20 % - Markeringsfarve2 2 2 4 3 5" xfId="989"/>
    <cellStyle name="20 % - Markeringsfarve2 2 2 4 3 6" xfId="990"/>
    <cellStyle name="20 % - Markeringsfarve2 2 2 4 4" xfId="991"/>
    <cellStyle name="20 % - Markeringsfarve2 2 2 4 4 2" xfId="992"/>
    <cellStyle name="20 % - Markeringsfarve2 2 2 4 4 3" xfId="993"/>
    <cellStyle name="20 % - Markeringsfarve2 2 2 4 4 4" xfId="994"/>
    <cellStyle name="20 % - Markeringsfarve2 2 2 4 4 5" xfId="995"/>
    <cellStyle name="20 % - Markeringsfarve2 2 2 4 4 6" xfId="996"/>
    <cellStyle name="20 % - Markeringsfarve2 2 2 4 5" xfId="997"/>
    <cellStyle name="20 % - Markeringsfarve2 2 2 4 5 2" xfId="998"/>
    <cellStyle name="20 % - Markeringsfarve2 2 2 4 5 3" xfId="999"/>
    <cellStyle name="20 % - Markeringsfarve2 2 2 4 5 4" xfId="1000"/>
    <cellStyle name="20 % - Markeringsfarve2 2 2 4 5 5" xfId="1001"/>
    <cellStyle name="20 % - Markeringsfarve2 2 2 4 5 6" xfId="1002"/>
    <cellStyle name="20 % - Markeringsfarve2 2 2 4 6" xfId="1003"/>
    <cellStyle name="20 % - Markeringsfarve2 2 2 4 7" xfId="1004"/>
    <cellStyle name="20 % - Markeringsfarve2 2 2 4 8" xfId="1005"/>
    <cellStyle name="20 % - Markeringsfarve2 2 2 4 9" xfId="1006"/>
    <cellStyle name="20 % - Markeringsfarve2 2 2 5" xfId="1007"/>
    <cellStyle name="20 % - Markeringsfarve2 2 2 5 2" xfId="1008"/>
    <cellStyle name="20 % - Markeringsfarve2 2 2 5 2 2" xfId="1009"/>
    <cellStyle name="20 % - Markeringsfarve2 2 2 5 2 3" xfId="1010"/>
    <cellStyle name="20 % - Markeringsfarve2 2 2 5 2 4" xfId="1011"/>
    <cellStyle name="20 % - Markeringsfarve2 2 2 5 2 5" xfId="1012"/>
    <cellStyle name="20 % - Markeringsfarve2 2 2 5 2 6" xfId="1013"/>
    <cellStyle name="20 % - Markeringsfarve2 2 2 5 3" xfId="1014"/>
    <cellStyle name="20 % - Markeringsfarve2 2 2 5 3 2" xfId="1015"/>
    <cellStyle name="20 % - Markeringsfarve2 2 2 5 3 3" xfId="1016"/>
    <cellStyle name="20 % - Markeringsfarve2 2 2 5 3 4" xfId="1017"/>
    <cellStyle name="20 % - Markeringsfarve2 2 2 5 3 5" xfId="1018"/>
    <cellStyle name="20 % - Markeringsfarve2 2 2 5 3 6" xfId="1019"/>
    <cellStyle name="20 % - Markeringsfarve2 2 2 5 4" xfId="1020"/>
    <cellStyle name="20 % - Markeringsfarve2 2 2 5 4 2" xfId="1021"/>
    <cellStyle name="20 % - Markeringsfarve2 2 2 5 4 3" xfId="1022"/>
    <cellStyle name="20 % - Markeringsfarve2 2 2 5 4 4" xfId="1023"/>
    <cellStyle name="20 % - Markeringsfarve2 2 2 5 4 5" xfId="1024"/>
    <cellStyle name="20 % - Markeringsfarve2 2 2 5 4 6" xfId="1025"/>
    <cellStyle name="20 % - Markeringsfarve2 2 2 5 5" xfId="1026"/>
    <cellStyle name="20 % - Markeringsfarve2 2 2 5 6" xfId="1027"/>
    <cellStyle name="20 % - Markeringsfarve2 2 2 5 7" xfId="1028"/>
    <cellStyle name="20 % - Markeringsfarve2 2 2 5 8" xfId="1029"/>
    <cellStyle name="20 % - Markeringsfarve2 2 2 5 9" xfId="1030"/>
    <cellStyle name="20 % - Markeringsfarve2 2 2 6" xfId="1031"/>
    <cellStyle name="20 % - Markeringsfarve2 2 2 6 2" xfId="1032"/>
    <cellStyle name="20 % - Markeringsfarve2 2 2 6 3" xfId="1033"/>
    <cellStyle name="20 % - Markeringsfarve2 2 2 6 4" xfId="1034"/>
    <cellStyle name="20 % - Markeringsfarve2 2 2 6 5" xfId="1035"/>
    <cellStyle name="20 % - Markeringsfarve2 2 2 6 6" xfId="1036"/>
    <cellStyle name="20 % - Markeringsfarve2 2 2 7" xfId="1037"/>
    <cellStyle name="20 % - Markeringsfarve2 2 2 7 2" xfId="1038"/>
    <cellStyle name="20 % - Markeringsfarve2 2 2 7 3" xfId="1039"/>
    <cellStyle name="20 % - Markeringsfarve2 2 2 7 4" xfId="1040"/>
    <cellStyle name="20 % - Markeringsfarve2 2 2 7 5" xfId="1041"/>
    <cellStyle name="20 % - Markeringsfarve2 2 2 7 6" xfId="1042"/>
    <cellStyle name="20 % - Markeringsfarve2 2 2 8" xfId="1043"/>
    <cellStyle name="20 % - Markeringsfarve2 2 2 8 2" xfId="1044"/>
    <cellStyle name="20 % - Markeringsfarve2 2 2 8 3" xfId="1045"/>
    <cellStyle name="20 % - Markeringsfarve2 2 2 8 4" xfId="1046"/>
    <cellStyle name="20 % - Markeringsfarve2 2 2 8 5" xfId="1047"/>
    <cellStyle name="20 % - Markeringsfarve2 2 2 8 6" xfId="1048"/>
    <cellStyle name="20 % - Markeringsfarve2 2 2 9" xfId="1049"/>
    <cellStyle name="20 % - Markeringsfarve2 2 2_Budget" xfId="1050"/>
    <cellStyle name="20 % - Markeringsfarve2 2 3" xfId="1051"/>
    <cellStyle name="20 % - Markeringsfarve2 2 3 10" xfId="1052"/>
    <cellStyle name="20 % - Markeringsfarve2 2 3 11" xfId="1053"/>
    <cellStyle name="20 % - Markeringsfarve2 2 3 12" xfId="1054"/>
    <cellStyle name="20 % - Markeringsfarve2 2 3 13" xfId="1055"/>
    <cellStyle name="20 % - Markeringsfarve2 2 3 2" xfId="1056"/>
    <cellStyle name="20 % - Markeringsfarve2 2 3 2 10" xfId="1057"/>
    <cellStyle name="20 % - Markeringsfarve2 2 3 2 11" xfId="1058"/>
    <cellStyle name="20 % - Markeringsfarve2 2 3 2 2" xfId="1059"/>
    <cellStyle name="20 % - Markeringsfarve2 2 3 2 2 10" xfId="1060"/>
    <cellStyle name="20 % - Markeringsfarve2 2 3 2 2 2" xfId="1061"/>
    <cellStyle name="20 % - Markeringsfarve2 2 3 2 2 2 2" xfId="1062"/>
    <cellStyle name="20 % - Markeringsfarve2 2 3 2 2 2 3" xfId="1063"/>
    <cellStyle name="20 % - Markeringsfarve2 2 3 2 2 2 4" xfId="1064"/>
    <cellStyle name="20 % - Markeringsfarve2 2 3 2 2 2 5" xfId="1065"/>
    <cellStyle name="20 % - Markeringsfarve2 2 3 2 2 2 6" xfId="1066"/>
    <cellStyle name="20 % - Markeringsfarve2 2 3 2 2 3" xfId="1067"/>
    <cellStyle name="20 % - Markeringsfarve2 2 3 2 2 3 2" xfId="1068"/>
    <cellStyle name="20 % - Markeringsfarve2 2 3 2 2 3 3" xfId="1069"/>
    <cellStyle name="20 % - Markeringsfarve2 2 3 2 2 3 4" xfId="1070"/>
    <cellStyle name="20 % - Markeringsfarve2 2 3 2 2 3 5" xfId="1071"/>
    <cellStyle name="20 % - Markeringsfarve2 2 3 2 2 3 6" xfId="1072"/>
    <cellStyle name="20 % - Markeringsfarve2 2 3 2 2 4" xfId="1073"/>
    <cellStyle name="20 % - Markeringsfarve2 2 3 2 2 4 2" xfId="1074"/>
    <cellStyle name="20 % - Markeringsfarve2 2 3 2 2 4 3" xfId="1075"/>
    <cellStyle name="20 % - Markeringsfarve2 2 3 2 2 4 4" xfId="1076"/>
    <cellStyle name="20 % - Markeringsfarve2 2 3 2 2 4 5" xfId="1077"/>
    <cellStyle name="20 % - Markeringsfarve2 2 3 2 2 4 6" xfId="1078"/>
    <cellStyle name="20 % - Markeringsfarve2 2 3 2 2 5" xfId="1079"/>
    <cellStyle name="20 % - Markeringsfarve2 2 3 2 2 5 2" xfId="1080"/>
    <cellStyle name="20 % - Markeringsfarve2 2 3 2 2 5 3" xfId="1081"/>
    <cellStyle name="20 % - Markeringsfarve2 2 3 2 2 5 4" xfId="1082"/>
    <cellStyle name="20 % - Markeringsfarve2 2 3 2 2 5 5" xfId="1083"/>
    <cellStyle name="20 % - Markeringsfarve2 2 3 2 2 5 6" xfId="1084"/>
    <cellStyle name="20 % - Markeringsfarve2 2 3 2 2 6" xfId="1085"/>
    <cellStyle name="20 % - Markeringsfarve2 2 3 2 2 7" xfId="1086"/>
    <cellStyle name="20 % - Markeringsfarve2 2 3 2 2 8" xfId="1087"/>
    <cellStyle name="20 % - Markeringsfarve2 2 3 2 2 9" xfId="1088"/>
    <cellStyle name="20 % - Markeringsfarve2 2 3 2 3" xfId="1089"/>
    <cellStyle name="20 % - Markeringsfarve2 2 3 2 3 2" xfId="1090"/>
    <cellStyle name="20 % - Markeringsfarve2 2 3 2 3 3" xfId="1091"/>
    <cellStyle name="20 % - Markeringsfarve2 2 3 2 3 4" xfId="1092"/>
    <cellStyle name="20 % - Markeringsfarve2 2 3 2 3 5" xfId="1093"/>
    <cellStyle name="20 % - Markeringsfarve2 2 3 2 3 6" xfId="1094"/>
    <cellStyle name="20 % - Markeringsfarve2 2 3 2 4" xfId="1095"/>
    <cellStyle name="20 % - Markeringsfarve2 2 3 2 4 2" xfId="1096"/>
    <cellStyle name="20 % - Markeringsfarve2 2 3 2 4 3" xfId="1097"/>
    <cellStyle name="20 % - Markeringsfarve2 2 3 2 4 4" xfId="1098"/>
    <cellStyle name="20 % - Markeringsfarve2 2 3 2 4 5" xfId="1099"/>
    <cellStyle name="20 % - Markeringsfarve2 2 3 2 4 6" xfId="1100"/>
    <cellStyle name="20 % - Markeringsfarve2 2 3 2 5" xfId="1101"/>
    <cellStyle name="20 % - Markeringsfarve2 2 3 2 5 2" xfId="1102"/>
    <cellStyle name="20 % - Markeringsfarve2 2 3 2 5 3" xfId="1103"/>
    <cellStyle name="20 % - Markeringsfarve2 2 3 2 5 4" xfId="1104"/>
    <cellStyle name="20 % - Markeringsfarve2 2 3 2 5 5" xfId="1105"/>
    <cellStyle name="20 % - Markeringsfarve2 2 3 2 5 6" xfId="1106"/>
    <cellStyle name="20 % - Markeringsfarve2 2 3 2 6" xfId="1107"/>
    <cellStyle name="20 % - Markeringsfarve2 2 3 2 6 2" xfId="1108"/>
    <cellStyle name="20 % - Markeringsfarve2 2 3 2 6 3" xfId="1109"/>
    <cellStyle name="20 % - Markeringsfarve2 2 3 2 6 4" xfId="1110"/>
    <cellStyle name="20 % - Markeringsfarve2 2 3 2 6 5" xfId="1111"/>
    <cellStyle name="20 % - Markeringsfarve2 2 3 2 6 6" xfId="1112"/>
    <cellStyle name="20 % - Markeringsfarve2 2 3 2 7" xfId="1113"/>
    <cellStyle name="20 % - Markeringsfarve2 2 3 2 8" xfId="1114"/>
    <cellStyle name="20 % - Markeringsfarve2 2 3 2 9" xfId="1115"/>
    <cellStyle name="20 % - Markeringsfarve2 2 3 3" xfId="1116"/>
    <cellStyle name="20 % - Markeringsfarve2 2 3 3 10" xfId="1117"/>
    <cellStyle name="20 % - Markeringsfarve2 2 3 3 2" xfId="1118"/>
    <cellStyle name="20 % - Markeringsfarve2 2 3 3 2 2" xfId="1119"/>
    <cellStyle name="20 % - Markeringsfarve2 2 3 3 2 3" xfId="1120"/>
    <cellStyle name="20 % - Markeringsfarve2 2 3 3 2 4" xfId="1121"/>
    <cellStyle name="20 % - Markeringsfarve2 2 3 3 2 5" xfId="1122"/>
    <cellStyle name="20 % - Markeringsfarve2 2 3 3 2 6" xfId="1123"/>
    <cellStyle name="20 % - Markeringsfarve2 2 3 3 3" xfId="1124"/>
    <cellStyle name="20 % - Markeringsfarve2 2 3 3 3 2" xfId="1125"/>
    <cellStyle name="20 % - Markeringsfarve2 2 3 3 3 3" xfId="1126"/>
    <cellStyle name="20 % - Markeringsfarve2 2 3 3 3 4" xfId="1127"/>
    <cellStyle name="20 % - Markeringsfarve2 2 3 3 3 5" xfId="1128"/>
    <cellStyle name="20 % - Markeringsfarve2 2 3 3 3 6" xfId="1129"/>
    <cellStyle name="20 % - Markeringsfarve2 2 3 3 4" xfId="1130"/>
    <cellStyle name="20 % - Markeringsfarve2 2 3 3 4 2" xfId="1131"/>
    <cellStyle name="20 % - Markeringsfarve2 2 3 3 4 3" xfId="1132"/>
    <cellStyle name="20 % - Markeringsfarve2 2 3 3 4 4" xfId="1133"/>
    <cellStyle name="20 % - Markeringsfarve2 2 3 3 4 5" xfId="1134"/>
    <cellStyle name="20 % - Markeringsfarve2 2 3 3 4 6" xfId="1135"/>
    <cellStyle name="20 % - Markeringsfarve2 2 3 3 5" xfId="1136"/>
    <cellStyle name="20 % - Markeringsfarve2 2 3 3 5 2" xfId="1137"/>
    <cellStyle name="20 % - Markeringsfarve2 2 3 3 5 3" xfId="1138"/>
    <cellStyle name="20 % - Markeringsfarve2 2 3 3 5 4" xfId="1139"/>
    <cellStyle name="20 % - Markeringsfarve2 2 3 3 5 5" xfId="1140"/>
    <cellStyle name="20 % - Markeringsfarve2 2 3 3 5 6" xfId="1141"/>
    <cellStyle name="20 % - Markeringsfarve2 2 3 3 6" xfId="1142"/>
    <cellStyle name="20 % - Markeringsfarve2 2 3 3 7" xfId="1143"/>
    <cellStyle name="20 % - Markeringsfarve2 2 3 3 8" xfId="1144"/>
    <cellStyle name="20 % - Markeringsfarve2 2 3 3 9" xfId="1145"/>
    <cellStyle name="20 % - Markeringsfarve2 2 3 4" xfId="1146"/>
    <cellStyle name="20 % - Markeringsfarve2 2 3 4 2" xfId="1147"/>
    <cellStyle name="20 % - Markeringsfarve2 2 3 4 3" xfId="1148"/>
    <cellStyle name="20 % - Markeringsfarve2 2 3 4 4" xfId="1149"/>
    <cellStyle name="20 % - Markeringsfarve2 2 3 4 5" xfId="1150"/>
    <cellStyle name="20 % - Markeringsfarve2 2 3 4 6" xfId="1151"/>
    <cellStyle name="20 % - Markeringsfarve2 2 3 5" xfId="1152"/>
    <cellStyle name="20 % - Markeringsfarve2 2 3 5 2" xfId="1153"/>
    <cellStyle name="20 % - Markeringsfarve2 2 3 5 3" xfId="1154"/>
    <cellStyle name="20 % - Markeringsfarve2 2 3 5 4" xfId="1155"/>
    <cellStyle name="20 % - Markeringsfarve2 2 3 5 5" xfId="1156"/>
    <cellStyle name="20 % - Markeringsfarve2 2 3 5 6" xfId="1157"/>
    <cellStyle name="20 % - Markeringsfarve2 2 3 6" xfId="1158"/>
    <cellStyle name="20 % - Markeringsfarve2 2 3 6 2" xfId="1159"/>
    <cellStyle name="20 % - Markeringsfarve2 2 3 6 3" xfId="1160"/>
    <cellStyle name="20 % - Markeringsfarve2 2 3 6 4" xfId="1161"/>
    <cellStyle name="20 % - Markeringsfarve2 2 3 6 5" xfId="1162"/>
    <cellStyle name="20 % - Markeringsfarve2 2 3 6 6" xfId="1163"/>
    <cellStyle name="20 % - Markeringsfarve2 2 3 7" xfId="1164"/>
    <cellStyle name="20 % - Markeringsfarve2 2 3 7 2" xfId="1165"/>
    <cellStyle name="20 % - Markeringsfarve2 2 3 7 3" xfId="1166"/>
    <cellStyle name="20 % - Markeringsfarve2 2 3 7 4" xfId="1167"/>
    <cellStyle name="20 % - Markeringsfarve2 2 3 7 5" xfId="1168"/>
    <cellStyle name="20 % - Markeringsfarve2 2 3 7 6" xfId="1169"/>
    <cellStyle name="20 % - Markeringsfarve2 2 3 8" xfId="1170"/>
    <cellStyle name="20 % - Markeringsfarve2 2 3 9" xfId="1171"/>
    <cellStyle name="20 % - Markeringsfarve2 2 4" xfId="1172"/>
    <cellStyle name="20 % - Markeringsfarve2 2 4 10" xfId="1173"/>
    <cellStyle name="20 % - Markeringsfarve2 2 4 11" xfId="1174"/>
    <cellStyle name="20 % - Markeringsfarve2 2 4 2" xfId="1175"/>
    <cellStyle name="20 % - Markeringsfarve2 2 4 2 10" xfId="1176"/>
    <cellStyle name="20 % - Markeringsfarve2 2 4 2 2" xfId="1177"/>
    <cellStyle name="20 % - Markeringsfarve2 2 4 2 2 2" xfId="1178"/>
    <cellStyle name="20 % - Markeringsfarve2 2 4 2 2 2 2" xfId="1179"/>
    <cellStyle name="20 % - Markeringsfarve2 2 4 2 2 2 3" xfId="1180"/>
    <cellStyle name="20 % - Markeringsfarve2 2 4 2 2 2 4" xfId="1181"/>
    <cellStyle name="20 % - Markeringsfarve2 2 4 2 2 2 5" xfId="1182"/>
    <cellStyle name="20 % - Markeringsfarve2 2 4 2 2 2 6" xfId="1183"/>
    <cellStyle name="20 % - Markeringsfarve2 2 4 2 2 3" xfId="1184"/>
    <cellStyle name="20 % - Markeringsfarve2 2 4 2 2 3 2" xfId="1185"/>
    <cellStyle name="20 % - Markeringsfarve2 2 4 2 2 3 3" xfId="1186"/>
    <cellStyle name="20 % - Markeringsfarve2 2 4 2 2 3 4" xfId="1187"/>
    <cellStyle name="20 % - Markeringsfarve2 2 4 2 2 3 5" xfId="1188"/>
    <cellStyle name="20 % - Markeringsfarve2 2 4 2 2 3 6" xfId="1189"/>
    <cellStyle name="20 % - Markeringsfarve2 2 4 2 2 4" xfId="1190"/>
    <cellStyle name="20 % - Markeringsfarve2 2 4 2 2 4 2" xfId="1191"/>
    <cellStyle name="20 % - Markeringsfarve2 2 4 2 2 4 3" xfId="1192"/>
    <cellStyle name="20 % - Markeringsfarve2 2 4 2 2 4 4" xfId="1193"/>
    <cellStyle name="20 % - Markeringsfarve2 2 4 2 2 4 5" xfId="1194"/>
    <cellStyle name="20 % - Markeringsfarve2 2 4 2 2 4 6" xfId="1195"/>
    <cellStyle name="20 % - Markeringsfarve2 2 4 2 2 5" xfId="1196"/>
    <cellStyle name="20 % - Markeringsfarve2 2 4 2 2 6" xfId="1197"/>
    <cellStyle name="20 % - Markeringsfarve2 2 4 2 2 7" xfId="1198"/>
    <cellStyle name="20 % - Markeringsfarve2 2 4 2 2 8" xfId="1199"/>
    <cellStyle name="20 % - Markeringsfarve2 2 4 2 2 9" xfId="1200"/>
    <cellStyle name="20 % - Markeringsfarve2 2 4 2 3" xfId="1201"/>
    <cellStyle name="20 % - Markeringsfarve2 2 4 2 3 2" xfId="1202"/>
    <cellStyle name="20 % - Markeringsfarve2 2 4 2 3 3" xfId="1203"/>
    <cellStyle name="20 % - Markeringsfarve2 2 4 2 3 4" xfId="1204"/>
    <cellStyle name="20 % - Markeringsfarve2 2 4 2 3 5" xfId="1205"/>
    <cellStyle name="20 % - Markeringsfarve2 2 4 2 3 6" xfId="1206"/>
    <cellStyle name="20 % - Markeringsfarve2 2 4 2 4" xfId="1207"/>
    <cellStyle name="20 % - Markeringsfarve2 2 4 2 4 2" xfId="1208"/>
    <cellStyle name="20 % - Markeringsfarve2 2 4 2 4 3" xfId="1209"/>
    <cellStyle name="20 % - Markeringsfarve2 2 4 2 4 4" xfId="1210"/>
    <cellStyle name="20 % - Markeringsfarve2 2 4 2 4 5" xfId="1211"/>
    <cellStyle name="20 % - Markeringsfarve2 2 4 2 4 6" xfId="1212"/>
    <cellStyle name="20 % - Markeringsfarve2 2 4 2 5" xfId="1213"/>
    <cellStyle name="20 % - Markeringsfarve2 2 4 2 5 2" xfId="1214"/>
    <cellStyle name="20 % - Markeringsfarve2 2 4 2 5 3" xfId="1215"/>
    <cellStyle name="20 % - Markeringsfarve2 2 4 2 5 4" xfId="1216"/>
    <cellStyle name="20 % - Markeringsfarve2 2 4 2 5 5" xfId="1217"/>
    <cellStyle name="20 % - Markeringsfarve2 2 4 2 5 6" xfId="1218"/>
    <cellStyle name="20 % - Markeringsfarve2 2 4 2 6" xfId="1219"/>
    <cellStyle name="20 % - Markeringsfarve2 2 4 2 7" xfId="1220"/>
    <cellStyle name="20 % - Markeringsfarve2 2 4 2 8" xfId="1221"/>
    <cellStyle name="20 % - Markeringsfarve2 2 4 2 9" xfId="1222"/>
    <cellStyle name="20 % - Markeringsfarve2 2 4 3" xfId="1223"/>
    <cellStyle name="20 % - Markeringsfarve2 2 4 3 2" xfId="1224"/>
    <cellStyle name="20 % - Markeringsfarve2 2 4 3 2 2" xfId="1225"/>
    <cellStyle name="20 % - Markeringsfarve2 2 4 3 2 3" xfId="1226"/>
    <cellStyle name="20 % - Markeringsfarve2 2 4 3 2 4" xfId="1227"/>
    <cellStyle name="20 % - Markeringsfarve2 2 4 3 2 5" xfId="1228"/>
    <cellStyle name="20 % - Markeringsfarve2 2 4 3 2 6" xfId="1229"/>
    <cellStyle name="20 % - Markeringsfarve2 2 4 3 3" xfId="1230"/>
    <cellStyle name="20 % - Markeringsfarve2 2 4 3 3 2" xfId="1231"/>
    <cellStyle name="20 % - Markeringsfarve2 2 4 3 3 3" xfId="1232"/>
    <cellStyle name="20 % - Markeringsfarve2 2 4 3 3 4" xfId="1233"/>
    <cellStyle name="20 % - Markeringsfarve2 2 4 3 3 5" xfId="1234"/>
    <cellStyle name="20 % - Markeringsfarve2 2 4 3 3 6" xfId="1235"/>
    <cellStyle name="20 % - Markeringsfarve2 2 4 3 4" xfId="1236"/>
    <cellStyle name="20 % - Markeringsfarve2 2 4 3 4 2" xfId="1237"/>
    <cellStyle name="20 % - Markeringsfarve2 2 4 3 4 3" xfId="1238"/>
    <cellStyle name="20 % - Markeringsfarve2 2 4 3 4 4" xfId="1239"/>
    <cellStyle name="20 % - Markeringsfarve2 2 4 3 4 5" xfId="1240"/>
    <cellStyle name="20 % - Markeringsfarve2 2 4 3 4 6" xfId="1241"/>
    <cellStyle name="20 % - Markeringsfarve2 2 4 3 5" xfId="1242"/>
    <cellStyle name="20 % - Markeringsfarve2 2 4 3 6" xfId="1243"/>
    <cellStyle name="20 % - Markeringsfarve2 2 4 3 7" xfId="1244"/>
    <cellStyle name="20 % - Markeringsfarve2 2 4 3 8" xfId="1245"/>
    <cellStyle name="20 % - Markeringsfarve2 2 4 3 9" xfId="1246"/>
    <cellStyle name="20 % - Markeringsfarve2 2 4 4" xfId="1247"/>
    <cellStyle name="20 % - Markeringsfarve2 2 4 4 2" xfId="1248"/>
    <cellStyle name="20 % - Markeringsfarve2 2 4 4 3" xfId="1249"/>
    <cellStyle name="20 % - Markeringsfarve2 2 4 4 4" xfId="1250"/>
    <cellStyle name="20 % - Markeringsfarve2 2 4 4 5" xfId="1251"/>
    <cellStyle name="20 % - Markeringsfarve2 2 4 4 6" xfId="1252"/>
    <cellStyle name="20 % - Markeringsfarve2 2 4 5" xfId="1253"/>
    <cellStyle name="20 % - Markeringsfarve2 2 4 5 2" xfId="1254"/>
    <cellStyle name="20 % - Markeringsfarve2 2 4 5 3" xfId="1255"/>
    <cellStyle name="20 % - Markeringsfarve2 2 4 5 4" xfId="1256"/>
    <cellStyle name="20 % - Markeringsfarve2 2 4 5 5" xfId="1257"/>
    <cellStyle name="20 % - Markeringsfarve2 2 4 5 6" xfId="1258"/>
    <cellStyle name="20 % - Markeringsfarve2 2 4 6" xfId="1259"/>
    <cellStyle name="20 % - Markeringsfarve2 2 4 6 2" xfId="1260"/>
    <cellStyle name="20 % - Markeringsfarve2 2 4 6 3" xfId="1261"/>
    <cellStyle name="20 % - Markeringsfarve2 2 4 6 4" xfId="1262"/>
    <cellStyle name="20 % - Markeringsfarve2 2 4 6 5" xfId="1263"/>
    <cellStyle name="20 % - Markeringsfarve2 2 4 6 6" xfId="1264"/>
    <cellStyle name="20 % - Markeringsfarve2 2 4 7" xfId="1265"/>
    <cellStyle name="20 % - Markeringsfarve2 2 4 8" xfId="1266"/>
    <cellStyle name="20 % - Markeringsfarve2 2 4 9" xfId="1267"/>
    <cellStyle name="20 % - Markeringsfarve2 2 5" xfId="1268"/>
    <cellStyle name="20 % - Markeringsfarve2 2 5 10" xfId="1269"/>
    <cellStyle name="20 % - Markeringsfarve2 2 5 2" xfId="1270"/>
    <cellStyle name="20 % - Markeringsfarve2 2 5 2 2" xfId="1271"/>
    <cellStyle name="20 % - Markeringsfarve2 2 5 2 2 2" xfId="1272"/>
    <cellStyle name="20 % - Markeringsfarve2 2 5 2 2 3" xfId="1273"/>
    <cellStyle name="20 % - Markeringsfarve2 2 5 2 2 4" xfId="1274"/>
    <cellStyle name="20 % - Markeringsfarve2 2 5 2 2 5" xfId="1275"/>
    <cellStyle name="20 % - Markeringsfarve2 2 5 2 2 6" xfId="1276"/>
    <cellStyle name="20 % - Markeringsfarve2 2 5 2 3" xfId="1277"/>
    <cellStyle name="20 % - Markeringsfarve2 2 5 2 3 2" xfId="1278"/>
    <cellStyle name="20 % - Markeringsfarve2 2 5 2 3 3" xfId="1279"/>
    <cellStyle name="20 % - Markeringsfarve2 2 5 2 3 4" xfId="1280"/>
    <cellStyle name="20 % - Markeringsfarve2 2 5 2 3 5" xfId="1281"/>
    <cellStyle name="20 % - Markeringsfarve2 2 5 2 3 6" xfId="1282"/>
    <cellStyle name="20 % - Markeringsfarve2 2 5 2 4" xfId="1283"/>
    <cellStyle name="20 % - Markeringsfarve2 2 5 2 4 2" xfId="1284"/>
    <cellStyle name="20 % - Markeringsfarve2 2 5 2 4 3" xfId="1285"/>
    <cellStyle name="20 % - Markeringsfarve2 2 5 2 4 4" xfId="1286"/>
    <cellStyle name="20 % - Markeringsfarve2 2 5 2 4 5" xfId="1287"/>
    <cellStyle name="20 % - Markeringsfarve2 2 5 2 4 6" xfId="1288"/>
    <cellStyle name="20 % - Markeringsfarve2 2 5 2 5" xfId="1289"/>
    <cellStyle name="20 % - Markeringsfarve2 2 5 2 6" xfId="1290"/>
    <cellStyle name="20 % - Markeringsfarve2 2 5 2 7" xfId="1291"/>
    <cellStyle name="20 % - Markeringsfarve2 2 5 2 8" xfId="1292"/>
    <cellStyle name="20 % - Markeringsfarve2 2 5 2 9" xfId="1293"/>
    <cellStyle name="20 % - Markeringsfarve2 2 5 3" xfId="1294"/>
    <cellStyle name="20 % - Markeringsfarve2 2 5 3 2" xfId="1295"/>
    <cellStyle name="20 % - Markeringsfarve2 2 5 3 3" xfId="1296"/>
    <cellStyle name="20 % - Markeringsfarve2 2 5 3 4" xfId="1297"/>
    <cellStyle name="20 % - Markeringsfarve2 2 5 3 5" xfId="1298"/>
    <cellStyle name="20 % - Markeringsfarve2 2 5 3 6" xfId="1299"/>
    <cellStyle name="20 % - Markeringsfarve2 2 5 4" xfId="1300"/>
    <cellStyle name="20 % - Markeringsfarve2 2 5 4 2" xfId="1301"/>
    <cellStyle name="20 % - Markeringsfarve2 2 5 4 3" xfId="1302"/>
    <cellStyle name="20 % - Markeringsfarve2 2 5 4 4" xfId="1303"/>
    <cellStyle name="20 % - Markeringsfarve2 2 5 4 5" xfId="1304"/>
    <cellStyle name="20 % - Markeringsfarve2 2 5 4 6" xfId="1305"/>
    <cellStyle name="20 % - Markeringsfarve2 2 5 5" xfId="1306"/>
    <cellStyle name="20 % - Markeringsfarve2 2 5 5 2" xfId="1307"/>
    <cellStyle name="20 % - Markeringsfarve2 2 5 5 3" xfId="1308"/>
    <cellStyle name="20 % - Markeringsfarve2 2 5 5 4" xfId="1309"/>
    <cellStyle name="20 % - Markeringsfarve2 2 5 5 5" xfId="1310"/>
    <cellStyle name="20 % - Markeringsfarve2 2 5 5 6" xfId="1311"/>
    <cellStyle name="20 % - Markeringsfarve2 2 5 6" xfId="1312"/>
    <cellStyle name="20 % - Markeringsfarve2 2 5 7" xfId="1313"/>
    <cellStyle name="20 % - Markeringsfarve2 2 5 8" xfId="1314"/>
    <cellStyle name="20 % - Markeringsfarve2 2 5 9" xfId="1315"/>
    <cellStyle name="20 % - Markeringsfarve2 2 6" xfId="1316"/>
    <cellStyle name="20 % - Markeringsfarve2 2 6 2" xfId="1317"/>
    <cellStyle name="20 % - Markeringsfarve2 2 6 2 2" xfId="1318"/>
    <cellStyle name="20 % - Markeringsfarve2 2 6 2 3" xfId="1319"/>
    <cellStyle name="20 % - Markeringsfarve2 2 6 2 4" xfId="1320"/>
    <cellStyle name="20 % - Markeringsfarve2 2 6 2 5" xfId="1321"/>
    <cellStyle name="20 % - Markeringsfarve2 2 6 2 6" xfId="1322"/>
    <cellStyle name="20 % - Markeringsfarve2 2 6 3" xfId="1323"/>
    <cellStyle name="20 % - Markeringsfarve2 2 6 3 2" xfId="1324"/>
    <cellStyle name="20 % - Markeringsfarve2 2 6 3 3" xfId="1325"/>
    <cellStyle name="20 % - Markeringsfarve2 2 6 3 4" xfId="1326"/>
    <cellStyle name="20 % - Markeringsfarve2 2 6 3 5" xfId="1327"/>
    <cellStyle name="20 % - Markeringsfarve2 2 6 3 6" xfId="1328"/>
    <cellStyle name="20 % - Markeringsfarve2 2 6 4" xfId="1329"/>
    <cellStyle name="20 % - Markeringsfarve2 2 6 4 2" xfId="1330"/>
    <cellStyle name="20 % - Markeringsfarve2 2 6 4 3" xfId="1331"/>
    <cellStyle name="20 % - Markeringsfarve2 2 6 4 4" xfId="1332"/>
    <cellStyle name="20 % - Markeringsfarve2 2 6 4 5" xfId="1333"/>
    <cellStyle name="20 % - Markeringsfarve2 2 6 4 6" xfId="1334"/>
    <cellStyle name="20 % - Markeringsfarve2 2 6 5" xfId="1335"/>
    <cellStyle name="20 % - Markeringsfarve2 2 6 6" xfId="1336"/>
    <cellStyle name="20 % - Markeringsfarve2 2 6 7" xfId="1337"/>
    <cellStyle name="20 % - Markeringsfarve2 2 6 8" xfId="1338"/>
    <cellStyle name="20 % - Markeringsfarve2 2 6 9" xfId="1339"/>
    <cellStyle name="20 % - Markeringsfarve2 2 7" xfId="1340"/>
    <cellStyle name="20 % - Markeringsfarve2 2 7 2" xfId="1341"/>
    <cellStyle name="20 % - Markeringsfarve2 2 7 3" xfId="1342"/>
    <cellStyle name="20 % - Markeringsfarve2 2 7 4" xfId="1343"/>
    <cellStyle name="20 % - Markeringsfarve2 2 7 5" xfId="1344"/>
    <cellStyle name="20 % - Markeringsfarve2 2 7 6" xfId="1345"/>
    <cellStyle name="20 % - Markeringsfarve2 2 8" xfId="1346"/>
    <cellStyle name="20 % - Markeringsfarve2 2 8 2" xfId="1347"/>
    <cellStyle name="20 % - Markeringsfarve2 2 8 3" xfId="1348"/>
    <cellStyle name="20 % - Markeringsfarve2 2 8 4" xfId="1349"/>
    <cellStyle name="20 % - Markeringsfarve2 2 8 5" xfId="1350"/>
    <cellStyle name="20 % - Markeringsfarve2 2 8 6" xfId="1351"/>
    <cellStyle name="20 % - Markeringsfarve2 2 9" xfId="1352"/>
    <cellStyle name="20 % - Markeringsfarve2 2 9 2" xfId="1353"/>
    <cellStyle name="20 % - Markeringsfarve2 2 9 3" xfId="1354"/>
    <cellStyle name="20 % - Markeringsfarve2 2 9 4" xfId="1355"/>
    <cellStyle name="20 % - Markeringsfarve2 2 9 5" xfId="1356"/>
    <cellStyle name="20 % - Markeringsfarve2 2 9 6" xfId="1357"/>
    <cellStyle name="20 % - Markeringsfarve2 2_Budget" xfId="1358"/>
    <cellStyle name="20 % - Markeringsfarve2 3" xfId="1359"/>
    <cellStyle name="20 % - Markeringsfarve2 3 2" xfId="1360"/>
    <cellStyle name="20 % - Markeringsfarve2 3 2 2" xfId="1361"/>
    <cellStyle name="20 % - Markeringsfarve2 3 2 2 2" xfId="1362"/>
    <cellStyle name="20 % - Markeringsfarve2 3 2 2 2 2" xfId="1363"/>
    <cellStyle name="20 % - Markeringsfarve2 3 2 2 2 3" xfId="1364"/>
    <cellStyle name="20 % - Markeringsfarve2 3 2 2 2 4" xfId="1365"/>
    <cellStyle name="20 % - Markeringsfarve2 3 2 2 2 5" xfId="1366"/>
    <cellStyle name="20 % - Markeringsfarve2 3 2 2 2 6" xfId="1367"/>
    <cellStyle name="20 % - Markeringsfarve2 3 2 2 3" xfId="1368"/>
    <cellStyle name="20 % - Markeringsfarve2 3 2 2 4" xfId="1369"/>
    <cellStyle name="20 % - Markeringsfarve2 3 2 2 5" xfId="1370"/>
    <cellStyle name="20 % - Markeringsfarve2 3 2 2 6" xfId="1371"/>
    <cellStyle name="20 % - Markeringsfarve2 3 2 2 7" xfId="1372"/>
    <cellStyle name="20 % - Markeringsfarve2 3 2 3" xfId="1373"/>
    <cellStyle name="20 % - Markeringsfarve2 3 2 3 2" xfId="1374"/>
    <cellStyle name="20 % - Markeringsfarve2 3 2 3 3" xfId="1375"/>
    <cellStyle name="20 % - Markeringsfarve2 3 2 3 4" xfId="1376"/>
    <cellStyle name="20 % - Markeringsfarve2 3 2 3 5" xfId="1377"/>
    <cellStyle name="20 % - Markeringsfarve2 3 2 3 6" xfId="1378"/>
    <cellStyle name="20 % - Markeringsfarve2 3 2 4" xfId="1379"/>
    <cellStyle name="20 % - Markeringsfarve2 3 2 5" xfId="1380"/>
    <cellStyle name="20 % - Markeringsfarve2 3 2 6" xfId="1381"/>
    <cellStyle name="20 % - Markeringsfarve2 3 2 7" xfId="1382"/>
    <cellStyle name="20 % - Markeringsfarve2 3 2 8" xfId="1383"/>
    <cellStyle name="20 % - Markeringsfarve2 3 2 9" xfId="1384"/>
    <cellStyle name="20 % - Markeringsfarve2 3 3" xfId="1385"/>
    <cellStyle name="20 % - Markeringsfarve2 3_Budget" xfId="1386"/>
    <cellStyle name="20 % - Markeringsfarve2 4" xfId="1387"/>
    <cellStyle name="20 % - Markeringsfarve2 4 2" xfId="1388"/>
    <cellStyle name="20 % - Markeringsfarve2 5" xfId="1389"/>
    <cellStyle name="20 % - Markeringsfarve2 6" xfId="1390"/>
    <cellStyle name="20 % - Markeringsfarve2 6 10" xfId="1391"/>
    <cellStyle name="20 % - Markeringsfarve2 6 2" xfId="1392"/>
    <cellStyle name="20 % - Markeringsfarve2 6 2 2" xfId="1393"/>
    <cellStyle name="20 % - Markeringsfarve2 6 2 2 2" xfId="1394"/>
    <cellStyle name="20 % - Markeringsfarve2 6 2 2 3" xfId="1395"/>
    <cellStyle name="20 % - Markeringsfarve2 6 2 2 4" xfId="1396"/>
    <cellStyle name="20 % - Markeringsfarve2 6 2 2 5" xfId="1397"/>
    <cellStyle name="20 % - Markeringsfarve2 6 2 2 6" xfId="1398"/>
    <cellStyle name="20 % - Markeringsfarve2 6 2 3" xfId="1399"/>
    <cellStyle name="20 % - Markeringsfarve2 6 2 3 2" xfId="1400"/>
    <cellStyle name="20 % - Markeringsfarve2 6 2 3 3" xfId="1401"/>
    <cellStyle name="20 % - Markeringsfarve2 6 2 3 4" xfId="1402"/>
    <cellStyle name="20 % - Markeringsfarve2 6 2 3 5" xfId="1403"/>
    <cellStyle name="20 % - Markeringsfarve2 6 2 3 6" xfId="1404"/>
    <cellStyle name="20 % - Markeringsfarve2 6 2 4" xfId="1405"/>
    <cellStyle name="20 % - Markeringsfarve2 6 2 5" xfId="1406"/>
    <cellStyle name="20 % - Markeringsfarve2 6 2 6" xfId="1407"/>
    <cellStyle name="20 % - Markeringsfarve2 6 2 7" xfId="1408"/>
    <cellStyle name="20 % - Markeringsfarve2 6 2 8" xfId="1409"/>
    <cellStyle name="20 % - Markeringsfarve2 6 3" xfId="1410"/>
    <cellStyle name="20 % - Markeringsfarve2 6 4" xfId="1411"/>
    <cellStyle name="20 % - Markeringsfarve2 6 4 2" xfId="1412"/>
    <cellStyle name="20 % - Markeringsfarve2 6 4 3" xfId="1413"/>
    <cellStyle name="20 % - Markeringsfarve2 6 4 4" xfId="1414"/>
    <cellStyle name="20 % - Markeringsfarve2 6 4 5" xfId="1415"/>
    <cellStyle name="20 % - Markeringsfarve2 6 4 6" xfId="1416"/>
    <cellStyle name="20 % - Markeringsfarve2 6 5" xfId="1417"/>
    <cellStyle name="20 % - Markeringsfarve2 6 5 2" xfId="1418"/>
    <cellStyle name="20 % - Markeringsfarve2 6 5 3" xfId="1419"/>
    <cellStyle name="20 % - Markeringsfarve2 6 5 4" xfId="1420"/>
    <cellStyle name="20 % - Markeringsfarve2 6 5 5" xfId="1421"/>
    <cellStyle name="20 % - Markeringsfarve2 6 5 6" xfId="1422"/>
    <cellStyle name="20 % - Markeringsfarve2 6 6" xfId="1423"/>
    <cellStyle name="20 % - Markeringsfarve2 6 7" xfId="1424"/>
    <cellStyle name="20 % - Markeringsfarve2 6 8" xfId="1425"/>
    <cellStyle name="20 % - Markeringsfarve2 6 9" xfId="1426"/>
    <cellStyle name="20 % - Markeringsfarve2 7" xfId="1427"/>
    <cellStyle name="20 % - Markeringsfarve2 8" xfId="1428"/>
    <cellStyle name="20 % - Markeringsfarve2 9" xfId="1429"/>
    <cellStyle name="20 % - Markeringsfarve3" xfId="1430" builtinId="38" customBuiltin="1"/>
    <cellStyle name="20 % - Markeringsfarve3 10" xfId="1431"/>
    <cellStyle name="20 % - Markeringsfarve3 11" xfId="1432"/>
    <cellStyle name="20 % - Markeringsfarve3 11 2" xfId="1433"/>
    <cellStyle name="20 % - Markeringsfarve3 12" xfId="1434"/>
    <cellStyle name="20 % - Markeringsfarve3 13" xfId="1435"/>
    <cellStyle name="20 % - Markeringsfarve3 14" xfId="1436"/>
    <cellStyle name="20 % - Markeringsfarve3 15" xfId="1437"/>
    <cellStyle name="20 % - Markeringsfarve3 16" xfId="1438"/>
    <cellStyle name="20 % - Markeringsfarve3 17" xfId="1439"/>
    <cellStyle name="20 % - Markeringsfarve3 18" xfId="1440"/>
    <cellStyle name="20 % - Markeringsfarve3 19" xfId="1441"/>
    <cellStyle name="20 % - Markeringsfarve3 2" xfId="1442"/>
    <cellStyle name="20 % - Markeringsfarve3 2 10" xfId="1443"/>
    <cellStyle name="20 % - Markeringsfarve3 2 11" xfId="1444"/>
    <cellStyle name="20 % - Markeringsfarve3 2 12" xfId="1445"/>
    <cellStyle name="20 % - Markeringsfarve3 2 13" xfId="1446"/>
    <cellStyle name="20 % - Markeringsfarve3 2 14" xfId="1447"/>
    <cellStyle name="20 % - Markeringsfarve3 2 15" xfId="1448"/>
    <cellStyle name="20 % - Markeringsfarve3 2 16" xfId="1449"/>
    <cellStyle name="20 % - Markeringsfarve3 2 17" xfId="1450"/>
    <cellStyle name="20 % - Markeringsfarve3 2 2" xfId="1451"/>
    <cellStyle name="20 % - Markeringsfarve3 2 2 10" xfId="1452"/>
    <cellStyle name="20 % - Markeringsfarve3 2 2 11" xfId="1453"/>
    <cellStyle name="20 % - Markeringsfarve3 2 2 12" xfId="1454"/>
    <cellStyle name="20 % - Markeringsfarve3 2 2 13" xfId="1455"/>
    <cellStyle name="20 % - Markeringsfarve3 2 2 14" xfId="1456"/>
    <cellStyle name="20 % - Markeringsfarve3 2 2 2" xfId="1457"/>
    <cellStyle name="20 % - Markeringsfarve3 2 2 2 10" xfId="1458"/>
    <cellStyle name="20 % - Markeringsfarve3 2 2 2 11" xfId="1459"/>
    <cellStyle name="20 % - Markeringsfarve3 2 2 2 12" xfId="1460"/>
    <cellStyle name="20 % - Markeringsfarve3 2 2 2 2" xfId="1461"/>
    <cellStyle name="20 % - Markeringsfarve3 2 2 2 2 10" xfId="1462"/>
    <cellStyle name="20 % - Markeringsfarve3 2 2 2 2 11" xfId="1463"/>
    <cellStyle name="20 % - Markeringsfarve3 2 2 2 2 2" xfId="1464"/>
    <cellStyle name="20 % - Markeringsfarve3 2 2 2 2 2 10" xfId="1465"/>
    <cellStyle name="20 % - Markeringsfarve3 2 2 2 2 2 2" xfId="1466"/>
    <cellStyle name="20 % - Markeringsfarve3 2 2 2 2 2 2 2" xfId="1467"/>
    <cellStyle name="20 % - Markeringsfarve3 2 2 2 2 2 2 3" xfId="1468"/>
    <cellStyle name="20 % - Markeringsfarve3 2 2 2 2 2 2 4" xfId="1469"/>
    <cellStyle name="20 % - Markeringsfarve3 2 2 2 2 2 2 5" xfId="1470"/>
    <cellStyle name="20 % - Markeringsfarve3 2 2 2 2 2 2 6" xfId="1471"/>
    <cellStyle name="20 % - Markeringsfarve3 2 2 2 2 2 3" xfId="1472"/>
    <cellStyle name="20 % - Markeringsfarve3 2 2 2 2 2 3 2" xfId="1473"/>
    <cellStyle name="20 % - Markeringsfarve3 2 2 2 2 2 3 3" xfId="1474"/>
    <cellStyle name="20 % - Markeringsfarve3 2 2 2 2 2 3 4" xfId="1475"/>
    <cellStyle name="20 % - Markeringsfarve3 2 2 2 2 2 3 5" xfId="1476"/>
    <cellStyle name="20 % - Markeringsfarve3 2 2 2 2 2 3 6" xfId="1477"/>
    <cellStyle name="20 % - Markeringsfarve3 2 2 2 2 2 4" xfId="1478"/>
    <cellStyle name="20 % - Markeringsfarve3 2 2 2 2 2 4 2" xfId="1479"/>
    <cellStyle name="20 % - Markeringsfarve3 2 2 2 2 2 4 3" xfId="1480"/>
    <cellStyle name="20 % - Markeringsfarve3 2 2 2 2 2 4 4" xfId="1481"/>
    <cellStyle name="20 % - Markeringsfarve3 2 2 2 2 2 4 5" xfId="1482"/>
    <cellStyle name="20 % - Markeringsfarve3 2 2 2 2 2 4 6" xfId="1483"/>
    <cellStyle name="20 % - Markeringsfarve3 2 2 2 2 2 5" xfId="1484"/>
    <cellStyle name="20 % - Markeringsfarve3 2 2 2 2 2 5 2" xfId="1485"/>
    <cellStyle name="20 % - Markeringsfarve3 2 2 2 2 2 5 3" xfId="1486"/>
    <cellStyle name="20 % - Markeringsfarve3 2 2 2 2 2 5 4" xfId="1487"/>
    <cellStyle name="20 % - Markeringsfarve3 2 2 2 2 2 5 5" xfId="1488"/>
    <cellStyle name="20 % - Markeringsfarve3 2 2 2 2 2 5 6" xfId="1489"/>
    <cellStyle name="20 % - Markeringsfarve3 2 2 2 2 2 6" xfId="1490"/>
    <cellStyle name="20 % - Markeringsfarve3 2 2 2 2 2 7" xfId="1491"/>
    <cellStyle name="20 % - Markeringsfarve3 2 2 2 2 2 8" xfId="1492"/>
    <cellStyle name="20 % - Markeringsfarve3 2 2 2 2 2 9" xfId="1493"/>
    <cellStyle name="20 % - Markeringsfarve3 2 2 2 2 3" xfId="1494"/>
    <cellStyle name="20 % - Markeringsfarve3 2 2 2 2 3 2" xfId="1495"/>
    <cellStyle name="20 % - Markeringsfarve3 2 2 2 2 3 3" xfId="1496"/>
    <cellStyle name="20 % - Markeringsfarve3 2 2 2 2 3 4" xfId="1497"/>
    <cellStyle name="20 % - Markeringsfarve3 2 2 2 2 3 5" xfId="1498"/>
    <cellStyle name="20 % - Markeringsfarve3 2 2 2 2 3 6" xfId="1499"/>
    <cellStyle name="20 % - Markeringsfarve3 2 2 2 2 4" xfId="1500"/>
    <cellStyle name="20 % - Markeringsfarve3 2 2 2 2 4 2" xfId="1501"/>
    <cellStyle name="20 % - Markeringsfarve3 2 2 2 2 4 3" xfId="1502"/>
    <cellStyle name="20 % - Markeringsfarve3 2 2 2 2 4 4" xfId="1503"/>
    <cellStyle name="20 % - Markeringsfarve3 2 2 2 2 4 5" xfId="1504"/>
    <cellStyle name="20 % - Markeringsfarve3 2 2 2 2 4 6" xfId="1505"/>
    <cellStyle name="20 % - Markeringsfarve3 2 2 2 2 5" xfId="1506"/>
    <cellStyle name="20 % - Markeringsfarve3 2 2 2 2 5 2" xfId="1507"/>
    <cellStyle name="20 % - Markeringsfarve3 2 2 2 2 5 3" xfId="1508"/>
    <cellStyle name="20 % - Markeringsfarve3 2 2 2 2 5 4" xfId="1509"/>
    <cellStyle name="20 % - Markeringsfarve3 2 2 2 2 5 5" xfId="1510"/>
    <cellStyle name="20 % - Markeringsfarve3 2 2 2 2 5 6" xfId="1511"/>
    <cellStyle name="20 % - Markeringsfarve3 2 2 2 2 6" xfId="1512"/>
    <cellStyle name="20 % - Markeringsfarve3 2 2 2 2 6 2" xfId="1513"/>
    <cellStyle name="20 % - Markeringsfarve3 2 2 2 2 6 3" xfId="1514"/>
    <cellStyle name="20 % - Markeringsfarve3 2 2 2 2 6 4" xfId="1515"/>
    <cellStyle name="20 % - Markeringsfarve3 2 2 2 2 6 5" xfId="1516"/>
    <cellStyle name="20 % - Markeringsfarve3 2 2 2 2 6 6" xfId="1517"/>
    <cellStyle name="20 % - Markeringsfarve3 2 2 2 2 7" xfId="1518"/>
    <cellStyle name="20 % - Markeringsfarve3 2 2 2 2 8" xfId="1519"/>
    <cellStyle name="20 % - Markeringsfarve3 2 2 2 2 9" xfId="1520"/>
    <cellStyle name="20 % - Markeringsfarve3 2 2 2 3" xfId="1521"/>
    <cellStyle name="20 % - Markeringsfarve3 2 2 2 3 10" xfId="1522"/>
    <cellStyle name="20 % - Markeringsfarve3 2 2 2 3 2" xfId="1523"/>
    <cellStyle name="20 % - Markeringsfarve3 2 2 2 3 2 2" xfId="1524"/>
    <cellStyle name="20 % - Markeringsfarve3 2 2 2 3 2 3" xfId="1525"/>
    <cellStyle name="20 % - Markeringsfarve3 2 2 2 3 2 4" xfId="1526"/>
    <cellStyle name="20 % - Markeringsfarve3 2 2 2 3 2 5" xfId="1527"/>
    <cellStyle name="20 % - Markeringsfarve3 2 2 2 3 2 6" xfId="1528"/>
    <cellStyle name="20 % - Markeringsfarve3 2 2 2 3 3" xfId="1529"/>
    <cellStyle name="20 % - Markeringsfarve3 2 2 2 3 3 2" xfId="1530"/>
    <cellStyle name="20 % - Markeringsfarve3 2 2 2 3 3 3" xfId="1531"/>
    <cellStyle name="20 % - Markeringsfarve3 2 2 2 3 3 4" xfId="1532"/>
    <cellStyle name="20 % - Markeringsfarve3 2 2 2 3 3 5" xfId="1533"/>
    <cellStyle name="20 % - Markeringsfarve3 2 2 2 3 3 6" xfId="1534"/>
    <cellStyle name="20 % - Markeringsfarve3 2 2 2 3 4" xfId="1535"/>
    <cellStyle name="20 % - Markeringsfarve3 2 2 2 3 4 2" xfId="1536"/>
    <cellStyle name="20 % - Markeringsfarve3 2 2 2 3 4 3" xfId="1537"/>
    <cellStyle name="20 % - Markeringsfarve3 2 2 2 3 4 4" xfId="1538"/>
    <cellStyle name="20 % - Markeringsfarve3 2 2 2 3 4 5" xfId="1539"/>
    <cellStyle name="20 % - Markeringsfarve3 2 2 2 3 4 6" xfId="1540"/>
    <cellStyle name="20 % - Markeringsfarve3 2 2 2 3 5" xfId="1541"/>
    <cellStyle name="20 % - Markeringsfarve3 2 2 2 3 5 2" xfId="1542"/>
    <cellStyle name="20 % - Markeringsfarve3 2 2 2 3 5 3" xfId="1543"/>
    <cellStyle name="20 % - Markeringsfarve3 2 2 2 3 5 4" xfId="1544"/>
    <cellStyle name="20 % - Markeringsfarve3 2 2 2 3 5 5" xfId="1545"/>
    <cellStyle name="20 % - Markeringsfarve3 2 2 2 3 5 6" xfId="1546"/>
    <cellStyle name="20 % - Markeringsfarve3 2 2 2 3 6" xfId="1547"/>
    <cellStyle name="20 % - Markeringsfarve3 2 2 2 3 7" xfId="1548"/>
    <cellStyle name="20 % - Markeringsfarve3 2 2 2 3 8" xfId="1549"/>
    <cellStyle name="20 % - Markeringsfarve3 2 2 2 3 9" xfId="1550"/>
    <cellStyle name="20 % - Markeringsfarve3 2 2 2 4" xfId="1551"/>
    <cellStyle name="20 % - Markeringsfarve3 2 2 2 4 2" xfId="1552"/>
    <cellStyle name="20 % - Markeringsfarve3 2 2 2 4 3" xfId="1553"/>
    <cellStyle name="20 % - Markeringsfarve3 2 2 2 4 4" xfId="1554"/>
    <cellStyle name="20 % - Markeringsfarve3 2 2 2 4 5" xfId="1555"/>
    <cellStyle name="20 % - Markeringsfarve3 2 2 2 4 6" xfId="1556"/>
    <cellStyle name="20 % - Markeringsfarve3 2 2 2 5" xfId="1557"/>
    <cellStyle name="20 % - Markeringsfarve3 2 2 2 5 2" xfId="1558"/>
    <cellStyle name="20 % - Markeringsfarve3 2 2 2 5 3" xfId="1559"/>
    <cellStyle name="20 % - Markeringsfarve3 2 2 2 5 4" xfId="1560"/>
    <cellStyle name="20 % - Markeringsfarve3 2 2 2 5 5" xfId="1561"/>
    <cellStyle name="20 % - Markeringsfarve3 2 2 2 5 6" xfId="1562"/>
    <cellStyle name="20 % - Markeringsfarve3 2 2 2 6" xfId="1563"/>
    <cellStyle name="20 % - Markeringsfarve3 2 2 2 6 2" xfId="1564"/>
    <cellStyle name="20 % - Markeringsfarve3 2 2 2 6 3" xfId="1565"/>
    <cellStyle name="20 % - Markeringsfarve3 2 2 2 6 4" xfId="1566"/>
    <cellStyle name="20 % - Markeringsfarve3 2 2 2 6 5" xfId="1567"/>
    <cellStyle name="20 % - Markeringsfarve3 2 2 2 6 6" xfId="1568"/>
    <cellStyle name="20 % - Markeringsfarve3 2 2 2 7" xfId="1569"/>
    <cellStyle name="20 % - Markeringsfarve3 2 2 2 7 2" xfId="1570"/>
    <cellStyle name="20 % - Markeringsfarve3 2 2 2 7 3" xfId="1571"/>
    <cellStyle name="20 % - Markeringsfarve3 2 2 2 7 4" xfId="1572"/>
    <cellStyle name="20 % - Markeringsfarve3 2 2 2 7 5" xfId="1573"/>
    <cellStyle name="20 % - Markeringsfarve3 2 2 2 7 6" xfId="1574"/>
    <cellStyle name="20 % - Markeringsfarve3 2 2 2 8" xfId="1575"/>
    <cellStyle name="20 % - Markeringsfarve3 2 2 2 9" xfId="1576"/>
    <cellStyle name="20 % - Markeringsfarve3 2 2 3" xfId="1577"/>
    <cellStyle name="20 % - Markeringsfarve3 2 2 3 10" xfId="1578"/>
    <cellStyle name="20 % - Markeringsfarve3 2 2 3 11" xfId="1579"/>
    <cellStyle name="20 % - Markeringsfarve3 2 2 3 2" xfId="1580"/>
    <cellStyle name="20 % - Markeringsfarve3 2 2 3 2 10" xfId="1581"/>
    <cellStyle name="20 % - Markeringsfarve3 2 2 3 2 2" xfId="1582"/>
    <cellStyle name="20 % - Markeringsfarve3 2 2 3 2 2 2" xfId="1583"/>
    <cellStyle name="20 % - Markeringsfarve3 2 2 3 2 2 2 2" xfId="1584"/>
    <cellStyle name="20 % - Markeringsfarve3 2 2 3 2 2 2 3" xfId="1585"/>
    <cellStyle name="20 % - Markeringsfarve3 2 2 3 2 2 2 4" xfId="1586"/>
    <cellStyle name="20 % - Markeringsfarve3 2 2 3 2 2 2 5" xfId="1587"/>
    <cellStyle name="20 % - Markeringsfarve3 2 2 3 2 2 2 6" xfId="1588"/>
    <cellStyle name="20 % - Markeringsfarve3 2 2 3 2 2 3" xfId="1589"/>
    <cellStyle name="20 % - Markeringsfarve3 2 2 3 2 2 3 2" xfId="1590"/>
    <cellStyle name="20 % - Markeringsfarve3 2 2 3 2 2 3 3" xfId="1591"/>
    <cellStyle name="20 % - Markeringsfarve3 2 2 3 2 2 3 4" xfId="1592"/>
    <cellStyle name="20 % - Markeringsfarve3 2 2 3 2 2 3 5" xfId="1593"/>
    <cellStyle name="20 % - Markeringsfarve3 2 2 3 2 2 3 6" xfId="1594"/>
    <cellStyle name="20 % - Markeringsfarve3 2 2 3 2 2 4" xfId="1595"/>
    <cellStyle name="20 % - Markeringsfarve3 2 2 3 2 2 4 2" xfId="1596"/>
    <cellStyle name="20 % - Markeringsfarve3 2 2 3 2 2 4 3" xfId="1597"/>
    <cellStyle name="20 % - Markeringsfarve3 2 2 3 2 2 4 4" xfId="1598"/>
    <cellStyle name="20 % - Markeringsfarve3 2 2 3 2 2 4 5" xfId="1599"/>
    <cellStyle name="20 % - Markeringsfarve3 2 2 3 2 2 4 6" xfId="1600"/>
    <cellStyle name="20 % - Markeringsfarve3 2 2 3 2 2 5" xfId="1601"/>
    <cellStyle name="20 % - Markeringsfarve3 2 2 3 2 2 6" xfId="1602"/>
    <cellStyle name="20 % - Markeringsfarve3 2 2 3 2 2 7" xfId="1603"/>
    <cellStyle name="20 % - Markeringsfarve3 2 2 3 2 2 8" xfId="1604"/>
    <cellStyle name="20 % - Markeringsfarve3 2 2 3 2 2 9" xfId="1605"/>
    <cellStyle name="20 % - Markeringsfarve3 2 2 3 2 3" xfId="1606"/>
    <cellStyle name="20 % - Markeringsfarve3 2 2 3 2 3 2" xfId="1607"/>
    <cellStyle name="20 % - Markeringsfarve3 2 2 3 2 3 3" xfId="1608"/>
    <cellStyle name="20 % - Markeringsfarve3 2 2 3 2 3 4" xfId="1609"/>
    <cellStyle name="20 % - Markeringsfarve3 2 2 3 2 3 5" xfId="1610"/>
    <cellStyle name="20 % - Markeringsfarve3 2 2 3 2 3 6" xfId="1611"/>
    <cellStyle name="20 % - Markeringsfarve3 2 2 3 2 4" xfId="1612"/>
    <cellStyle name="20 % - Markeringsfarve3 2 2 3 2 4 2" xfId="1613"/>
    <cellStyle name="20 % - Markeringsfarve3 2 2 3 2 4 3" xfId="1614"/>
    <cellStyle name="20 % - Markeringsfarve3 2 2 3 2 4 4" xfId="1615"/>
    <cellStyle name="20 % - Markeringsfarve3 2 2 3 2 4 5" xfId="1616"/>
    <cellStyle name="20 % - Markeringsfarve3 2 2 3 2 4 6" xfId="1617"/>
    <cellStyle name="20 % - Markeringsfarve3 2 2 3 2 5" xfId="1618"/>
    <cellStyle name="20 % - Markeringsfarve3 2 2 3 2 5 2" xfId="1619"/>
    <cellStyle name="20 % - Markeringsfarve3 2 2 3 2 5 3" xfId="1620"/>
    <cellStyle name="20 % - Markeringsfarve3 2 2 3 2 5 4" xfId="1621"/>
    <cellStyle name="20 % - Markeringsfarve3 2 2 3 2 5 5" xfId="1622"/>
    <cellStyle name="20 % - Markeringsfarve3 2 2 3 2 5 6" xfId="1623"/>
    <cellStyle name="20 % - Markeringsfarve3 2 2 3 2 6" xfId="1624"/>
    <cellStyle name="20 % - Markeringsfarve3 2 2 3 2 7" xfId="1625"/>
    <cellStyle name="20 % - Markeringsfarve3 2 2 3 2 8" xfId="1626"/>
    <cellStyle name="20 % - Markeringsfarve3 2 2 3 2 9" xfId="1627"/>
    <cellStyle name="20 % - Markeringsfarve3 2 2 3 3" xfId="1628"/>
    <cellStyle name="20 % - Markeringsfarve3 2 2 3 3 2" xfId="1629"/>
    <cellStyle name="20 % - Markeringsfarve3 2 2 3 3 2 2" xfId="1630"/>
    <cellStyle name="20 % - Markeringsfarve3 2 2 3 3 2 3" xfId="1631"/>
    <cellStyle name="20 % - Markeringsfarve3 2 2 3 3 2 4" xfId="1632"/>
    <cellStyle name="20 % - Markeringsfarve3 2 2 3 3 2 5" xfId="1633"/>
    <cellStyle name="20 % - Markeringsfarve3 2 2 3 3 2 6" xfId="1634"/>
    <cellStyle name="20 % - Markeringsfarve3 2 2 3 3 3" xfId="1635"/>
    <cellStyle name="20 % - Markeringsfarve3 2 2 3 3 3 2" xfId="1636"/>
    <cellStyle name="20 % - Markeringsfarve3 2 2 3 3 3 3" xfId="1637"/>
    <cellStyle name="20 % - Markeringsfarve3 2 2 3 3 3 4" xfId="1638"/>
    <cellStyle name="20 % - Markeringsfarve3 2 2 3 3 3 5" xfId="1639"/>
    <cellStyle name="20 % - Markeringsfarve3 2 2 3 3 3 6" xfId="1640"/>
    <cellStyle name="20 % - Markeringsfarve3 2 2 3 3 4" xfId="1641"/>
    <cellStyle name="20 % - Markeringsfarve3 2 2 3 3 4 2" xfId="1642"/>
    <cellStyle name="20 % - Markeringsfarve3 2 2 3 3 4 3" xfId="1643"/>
    <cellStyle name="20 % - Markeringsfarve3 2 2 3 3 4 4" xfId="1644"/>
    <cellStyle name="20 % - Markeringsfarve3 2 2 3 3 4 5" xfId="1645"/>
    <cellStyle name="20 % - Markeringsfarve3 2 2 3 3 4 6" xfId="1646"/>
    <cellStyle name="20 % - Markeringsfarve3 2 2 3 3 5" xfId="1647"/>
    <cellStyle name="20 % - Markeringsfarve3 2 2 3 3 6" xfId="1648"/>
    <cellStyle name="20 % - Markeringsfarve3 2 2 3 3 7" xfId="1649"/>
    <cellStyle name="20 % - Markeringsfarve3 2 2 3 3 8" xfId="1650"/>
    <cellStyle name="20 % - Markeringsfarve3 2 2 3 3 9" xfId="1651"/>
    <cellStyle name="20 % - Markeringsfarve3 2 2 3 4" xfId="1652"/>
    <cellStyle name="20 % - Markeringsfarve3 2 2 3 4 2" xfId="1653"/>
    <cellStyle name="20 % - Markeringsfarve3 2 2 3 4 3" xfId="1654"/>
    <cellStyle name="20 % - Markeringsfarve3 2 2 3 4 4" xfId="1655"/>
    <cellStyle name="20 % - Markeringsfarve3 2 2 3 4 5" xfId="1656"/>
    <cellStyle name="20 % - Markeringsfarve3 2 2 3 4 6" xfId="1657"/>
    <cellStyle name="20 % - Markeringsfarve3 2 2 3 5" xfId="1658"/>
    <cellStyle name="20 % - Markeringsfarve3 2 2 3 5 2" xfId="1659"/>
    <cellStyle name="20 % - Markeringsfarve3 2 2 3 5 3" xfId="1660"/>
    <cellStyle name="20 % - Markeringsfarve3 2 2 3 5 4" xfId="1661"/>
    <cellStyle name="20 % - Markeringsfarve3 2 2 3 5 5" xfId="1662"/>
    <cellStyle name="20 % - Markeringsfarve3 2 2 3 5 6" xfId="1663"/>
    <cellStyle name="20 % - Markeringsfarve3 2 2 3 6" xfId="1664"/>
    <cellStyle name="20 % - Markeringsfarve3 2 2 3 6 2" xfId="1665"/>
    <cellStyle name="20 % - Markeringsfarve3 2 2 3 6 3" xfId="1666"/>
    <cellStyle name="20 % - Markeringsfarve3 2 2 3 6 4" xfId="1667"/>
    <cellStyle name="20 % - Markeringsfarve3 2 2 3 6 5" xfId="1668"/>
    <cellStyle name="20 % - Markeringsfarve3 2 2 3 6 6" xfId="1669"/>
    <cellStyle name="20 % - Markeringsfarve3 2 2 3 7" xfId="1670"/>
    <cellStyle name="20 % - Markeringsfarve3 2 2 3 8" xfId="1671"/>
    <cellStyle name="20 % - Markeringsfarve3 2 2 3 9" xfId="1672"/>
    <cellStyle name="20 % - Markeringsfarve3 2 2 4" xfId="1673"/>
    <cellStyle name="20 % - Markeringsfarve3 2 2 4 10" xfId="1674"/>
    <cellStyle name="20 % - Markeringsfarve3 2 2 4 2" xfId="1675"/>
    <cellStyle name="20 % - Markeringsfarve3 2 2 4 2 2" xfId="1676"/>
    <cellStyle name="20 % - Markeringsfarve3 2 2 4 2 2 2" xfId="1677"/>
    <cellStyle name="20 % - Markeringsfarve3 2 2 4 2 2 3" xfId="1678"/>
    <cellStyle name="20 % - Markeringsfarve3 2 2 4 2 2 4" xfId="1679"/>
    <cellStyle name="20 % - Markeringsfarve3 2 2 4 2 2 5" xfId="1680"/>
    <cellStyle name="20 % - Markeringsfarve3 2 2 4 2 2 6" xfId="1681"/>
    <cellStyle name="20 % - Markeringsfarve3 2 2 4 2 3" xfId="1682"/>
    <cellStyle name="20 % - Markeringsfarve3 2 2 4 2 3 2" xfId="1683"/>
    <cellStyle name="20 % - Markeringsfarve3 2 2 4 2 3 3" xfId="1684"/>
    <cellStyle name="20 % - Markeringsfarve3 2 2 4 2 3 4" xfId="1685"/>
    <cellStyle name="20 % - Markeringsfarve3 2 2 4 2 3 5" xfId="1686"/>
    <cellStyle name="20 % - Markeringsfarve3 2 2 4 2 3 6" xfId="1687"/>
    <cellStyle name="20 % - Markeringsfarve3 2 2 4 2 4" xfId="1688"/>
    <cellStyle name="20 % - Markeringsfarve3 2 2 4 2 4 2" xfId="1689"/>
    <cellStyle name="20 % - Markeringsfarve3 2 2 4 2 4 3" xfId="1690"/>
    <cellStyle name="20 % - Markeringsfarve3 2 2 4 2 4 4" xfId="1691"/>
    <cellStyle name="20 % - Markeringsfarve3 2 2 4 2 4 5" xfId="1692"/>
    <cellStyle name="20 % - Markeringsfarve3 2 2 4 2 4 6" xfId="1693"/>
    <cellStyle name="20 % - Markeringsfarve3 2 2 4 2 5" xfId="1694"/>
    <cellStyle name="20 % - Markeringsfarve3 2 2 4 2 6" xfId="1695"/>
    <cellStyle name="20 % - Markeringsfarve3 2 2 4 2 7" xfId="1696"/>
    <cellStyle name="20 % - Markeringsfarve3 2 2 4 2 8" xfId="1697"/>
    <cellStyle name="20 % - Markeringsfarve3 2 2 4 2 9" xfId="1698"/>
    <cellStyle name="20 % - Markeringsfarve3 2 2 4 3" xfId="1699"/>
    <cellStyle name="20 % - Markeringsfarve3 2 2 4 3 2" xfId="1700"/>
    <cellStyle name="20 % - Markeringsfarve3 2 2 4 3 3" xfId="1701"/>
    <cellStyle name="20 % - Markeringsfarve3 2 2 4 3 4" xfId="1702"/>
    <cellStyle name="20 % - Markeringsfarve3 2 2 4 3 5" xfId="1703"/>
    <cellStyle name="20 % - Markeringsfarve3 2 2 4 3 6" xfId="1704"/>
    <cellStyle name="20 % - Markeringsfarve3 2 2 4 4" xfId="1705"/>
    <cellStyle name="20 % - Markeringsfarve3 2 2 4 4 2" xfId="1706"/>
    <cellStyle name="20 % - Markeringsfarve3 2 2 4 4 3" xfId="1707"/>
    <cellStyle name="20 % - Markeringsfarve3 2 2 4 4 4" xfId="1708"/>
    <cellStyle name="20 % - Markeringsfarve3 2 2 4 4 5" xfId="1709"/>
    <cellStyle name="20 % - Markeringsfarve3 2 2 4 4 6" xfId="1710"/>
    <cellStyle name="20 % - Markeringsfarve3 2 2 4 5" xfId="1711"/>
    <cellStyle name="20 % - Markeringsfarve3 2 2 4 5 2" xfId="1712"/>
    <cellStyle name="20 % - Markeringsfarve3 2 2 4 5 3" xfId="1713"/>
    <cellStyle name="20 % - Markeringsfarve3 2 2 4 5 4" xfId="1714"/>
    <cellStyle name="20 % - Markeringsfarve3 2 2 4 5 5" xfId="1715"/>
    <cellStyle name="20 % - Markeringsfarve3 2 2 4 5 6" xfId="1716"/>
    <cellStyle name="20 % - Markeringsfarve3 2 2 4 6" xfId="1717"/>
    <cellStyle name="20 % - Markeringsfarve3 2 2 4 7" xfId="1718"/>
    <cellStyle name="20 % - Markeringsfarve3 2 2 4 8" xfId="1719"/>
    <cellStyle name="20 % - Markeringsfarve3 2 2 4 9" xfId="1720"/>
    <cellStyle name="20 % - Markeringsfarve3 2 2 5" xfId="1721"/>
    <cellStyle name="20 % - Markeringsfarve3 2 2 5 2" xfId="1722"/>
    <cellStyle name="20 % - Markeringsfarve3 2 2 5 2 2" xfId="1723"/>
    <cellStyle name="20 % - Markeringsfarve3 2 2 5 2 3" xfId="1724"/>
    <cellStyle name="20 % - Markeringsfarve3 2 2 5 2 4" xfId="1725"/>
    <cellStyle name="20 % - Markeringsfarve3 2 2 5 2 5" xfId="1726"/>
    <cellStyle name="20 % - Markeringsfarve3 2 2 5 2 6" xfId="1727"/>
    <cellStyle name="20 % - Markeringsfarve3 2 2 5 3" xfId="1728"/>
    <cellStyle name="20 % - Markeringsfarve3 2 2 5 3 2" xfId="1729"/>
    <cellStyle name="20 % - Markeringsfarve3 2 2 5 3 3" xfId="1730"/>
    <cellStyle name="20 % - Markeringsfarve3 2 2 5 3 4" xfId="1731"/>
    <cellStyle name="20 % - Markeringsfarve3 2 2 5 3 5" xfId="1732"/>
    <cellStyle name="20 % - Markeringsfarve3 2 2 5 3 6" xfId="1733"/>
    <cellStyle name="20 % - Markeringsfarve3 2 2 5 4" xfId="1734"/>
    <cellStyle name="20 % - Markeringsfarve3 2 2 5 4 2" xfId="1735"/>
    <cellStyle name="20 % - Markeringsfarve3 2 2 5 4 3" xfId="1736"/>
    <cellStyle name="20 % - Markeringsfarve3 2 2 5 4 4" xfId="1737"/>
    <cellStyle name="20 % - Markeringsfarve3 2 2 5 4 5" xfId="1738"/>
    <cellStyle name="20 % - Markeringsfarve3 2 2 5 4 6" xfId="1739"/>
    <cellStyle name="20 % - Markeringsfarve3 2 2 5 5" xfId="1740"/>
    <cellStyle name="20 % - Markeringsfarve3 2 2 5 6" xfId="1741"/>
    <cellStyle name="20 % - Markeringsfarve3 2 2 5 7" xfId="1742"/>
    <cellStyle name="20 % - Markeringsfarve3 2 2 5 8" xfId="1743"/>
    <cellStyle name="20 % - Markeringsfarve3 2 2 5 9" xfId="1744"/>
    <cellStyle name="20 % - Markeringsfarve3 2 2 6" xfId="1745"/>
    <cellStyle name="20 % - Markeringsfarve3 2 2 6 2" xfId="1746"/>
    <cellStyle name="20 % - Markeringsfarve3 2 2 6 3" xfId="1747"/>
    <cellStyle name="20 % - Markeringsfarve3 2 2 6 4" xfId="1748"/>
    <cellStyle name="20 % - Markeringsfarve3 2 2 6 5" xfId="1749"/>
    <cellStyle name="20 % - Markeringsfarve3 2 2 6 6" xfId="1750"/>
    <cellStyle name="20 % - Markeringsfarve3 2 2 7" xfId="1751"/>
    <cellStyle name="20 % - Markeringsfarve3 2 2 7 2" xfId="1752"/>
    <cellStyle name="20 % - Markeringsfarve3 2 2 7 3" xfId="1753"/>
    <cellStyle name="20 % - Markeringsfarve3 2 2 7 4" xfId="1754"/>
    <cellStyle name="20 % - Markeringsfarve3 2 2 7 5" xfId="1755"/>
    <cellStyle name="20 % - Markeringsfarve3 2 2 7 6" xfId="1756"/>
    <cellStyle name="20 % - Markeringsfarve3 2 2 8" xfId="1757"/>
    <cellStyle name="20 % - Markeringsfarve3 2 2 8 2" xfId="1758"/>
    <cellStyle name="20 % - Markeringsfarve3 2 2 8 3" xfId="1759"/>
    <cellStyle name="20 % - Markeringsfarve3 2 2 8 4" xfId="1760"/>
    <cellStyle name="20 % - Markeringsfarve3 2 2 8 5" xfId="1761"/>
    <cellStyle name="20 % - Markeringsfarve3 2 2 8 6" xfId="1762"/>
    <cellStyle name="20 % - Markeringsfarve3 2 2 9" xfId="1763"/>
    <cellStyle name="20 % - Markeringsfarve3 2 2_Budget" xfId="1764"/>
    <cellStyle name="20 % - Markeringsfarve3 2 3" xfId="1765"/>
    <cellStyle name="20 % - Markeringsfarve3 2 3 10" xfId="1766"/>
    <cellStyle name="20 % - Markeringsfarve3 2 3 11" xfId="1767"/>
    <cellStyle name="20 % - Markeringsfarve3 2 3 12" xfId="1768"/>
    <cellStyle name="20 % - Markeringsfarve3 2 3 13" xfId="1769"/>
    <cellStyle name="20 % - Markeringsfarve3 2 3 2" xfId="1770"/>
    <cellStyle name="20 % - Markeringsfarve3 2 3 2 10" xfId="1771"/>
    <cellStyle name="20 % - Markeringsfarve3 2 3 2 11" xfId="1772"/>
    <cellStyle name="20 % - Markeringsfarve3 2 3 2 2" xfId="1773"/>
    <cellStyle name="20 % - Markeringsfarve3 2 3 2 2 10" xfId="1774"/>
    <cellStyle name="20 % - Markeringsfarve3 2 3 2 2 2" xfId="1775"/>
    <cellStyle name="20 % - Markeringsfarve3 2 3 2 2 2 2" xfId="1776"/>
    <cellStyle name="20 % - Markeringsfarve3 2 3 2 2 2 3" xfId="1777"/>
    <cellStyle name="20 % - Markeringsfarve3 2 3 2 2 2 4" xfId="1778"/>
    <cellStyle name="20 % - Markeringsfarve3 2 3 2 2 2 5" xfId="1779"/>
    <cellStyle name="20 % - Markeringsfarve3 2 3 2 2 2 6" xfId="1780"/>
    <cellStyle name="20 % - Markeringsfarve3 2 3 2 2 3" xfId="1781"/>
    <cellStyle name="20 % - Markeringsfarve3 2 3 2 2 3 2" xfId="1782"/>
    <cellStyle name="20 % - Markeringsfarve3 2 3 2 2 3 3" xfId="1783"/>
    <cellStyle name="20 % - Markeringsfarve3 2 3 2 2 3 4" xfId="1784"/>
    <cellStyle name="20 % - Markeringsfarve3 2 3 2 2 3 5" xfId="1785"/>
    <cellStyle name="20 % - Markeringsfarve3 2 3 2 2 3 6" xfId="1786"/>
    <cellStyle name="20 % - Markeringsfarve3 2 3 2 2 4" xfId="1787"/>
    <cellStyle name="20 % - Markeringsfarve3 2 3 2 2 4 2" xfId="1788"/>
    <cellStyle name="20 % - Markeringsfarve3 2 3 2 2 4 3" xfId="1789"/>
    <cellStyle name="20 % - Markeringsfarve3 2 3 2 2 4 4" xfId="1790"/>
    <cellStyle name="20 % - Markeringsfarve3 2 3 2 2 4 5" xfId="1791"/>
    <cellStyle name="20 % - Markeringsfarve3 2 3 2 2 4 6" xfId="1792"/>
    <cellStyle name="20 % - Markeringsfarve3 2 3 2 2 5" xfId="1793"/>
    <cellStyle name="20 % - Markeringsfarve3 2 3 2 2 5 2" xfId="1794"/>
    <cellStyle name="20 % - Markeringsfarve3 2 3 2 2 5 3" xfId="1795"/>
    <cellStyle name="20 % - Markeringsfarve3 2 3 2 2 5 4" xfId="1796"/>
    <cellStyle name="20 % - Markeringsfarve3 2 3 2 2 5 5" xfId="1797"/>
    <cellStyle name="20 % - Markeringsfarve3 2 3 2 2 5 6" xfId="1798"/>
    <cellStyle name="20 % - Markeringsfarve3 2 3 2 2 6" xfId="1799"/>
    <cellStyle name="20 % - Markeringsfarve3 2 3 2 2 7" xfId="1800"/>
    <cellStyle name="20 % - Markeringsfarve3 2 3 2 2 8" xfId="1801"/>
    <cellStyle name="20 % - Markeringsfarve3 2 3 2 2 9" xfId="1802"/>
    <cellStyle name="20 % - Markeringsfarve3 2 3 2 3" xfId="1803"/>
    <cellStyle name="20 % - Markeringsfarve3 2 3 2 3 2" xfId="1804"/>
    <cellStyle name="20 % - Markeringsfarve3 2 3 2 3 3" xfId="1805"/>
    <cellStyle name="20 % - Markeringsfarve3 2 3 2 3 4" xfId="1806"/>
    <cellStyle name="20 % - Markeringsfarve3 2 3 2 3 5" xfId="1807"/>
    <cellStyle name="20 % - Markeringsfarve3 2 3 2 3 6" xfId="1808"/>
    <cellStyle name="20 % - Markeringsfarve3 2 3 2 4" xfId="1809"/>
    <cellStyle name="20 % - Markeringsfarve3 2 3 2 4 2" xfId="1810"/>
    <cellStyle name="20 % - Markeringsfarve3 2 3 2 4 3" xfId="1811"/>
    <cellStyle name="20 % - Markeringsfarve3 2 3 2 4 4" xfId="1812"/>
    <cellStyle name="20 % - Markeringsfarve3 2 3 2 4 5" xfId="1813"/>
    <cellStyle name="20 % - Markeringsfarve3 2 3 2 4 6" xfId="1814"/>
    <cellStyle name="20 % - Markeringsfarve3 2 3 2 5" xfId="1815"/>
    <cellStyle name="20 % - Markeringsfarve3 2 3 2 5 2" xfId="1816"/>
    <cellStyle name="20 % - Markeringsfarve3 2 3 2 5 3" xfId="1817"/>
    <cellStyle name="20 % - Markeringsfarve3 2 3 2 5 4" xfId="1818"/>
    <cellStyle name="20 % - Markeringsfarve3 2 3 2 5 5" xfId="1819"/>
    <cellStyle name="20 % - Markeringsfarve3 2 3 2 5 6" xfId="1820"/>
    <cellStyle name="20 % - Markeringsfarve3 2 3 2 6" xfId="1821"/>
    <cellStyle name="20 % - Markeringsfarve3 2 3 2 6 2" xfId="1822"/>
    <cellStyle name="20 % - Markeringsfarve3 2 3 2 6 3" xfId="1823"/>
    <cellStyle name="20 % - Markeringsfarve3 2 3 2 6 4" xfId="1824"/>
    <cellStyle name="20 % - Markeringsfarve3 2 3 2 6 5" xfId="1825"/>
    <cellStyle name="20 % - Markeringsfarve3 2 3 2 6 6" xfId="1826"/>
    <cellStyle name="20 % - Markeringsfarve3 2 3 2 7" xfId="1827"/>
    <cellStyle name="20 % - Markeringsfarve3 2 3 2 8" xfId="1828"/>
    <cellStyle name="20 % - Markeringsfarve3 2 3 2 9" xfId="1829"/>
    <cellStyle name="20 % - Markeringsfarve3 2 3 3" xfId="1830"/>
    <cellStyle name="20 % - Markeringsfarve3 2 3 3 10" xfId="1831"/>
    <cellStyle name="20 % - Markeringsfarve3 2 3 3 2" xfId="1832"/>
    <cellStyle name="20 % - Markeringsfarve3 2 3 3 2 2" xfId="1833"/>
    <cellStyle name="20 % - Markeringsfarve3 2 3 3 2 3" xfId="1834"/>
    <cellStyle name="20 % - Markeringsfarve3 2 3 3 2 4" xfId="1835"/>
    <cellStyle name="20 % - Markeringsfarve3 2 3 3 2 5" xfId="1836"/>
    <cellStyle name="20 % - Markeringsfarve3 2 3 3 2 6" xfId="1837"/>
    <cellStyle name="20 % - Markeringsfarve3 2 3 3 3" xfId="1838"/>
    <cellStyle name="20 % - Markeringsfarve3 2 3 3 3 2" xfId="1839"/>
    <cellStyle name="20 % - Markeringsfarve3 2 3 3 3 3" xfId="1840"/>
    <cellStyle name="20 % - Markeringsfarve3 2 3 3 3 4" xfId="1841"/>
    <cellStyle name="20 % - Markeringsfarve3 2 3 3 3 5" xfId="1842"/>
    <cellStyle name="20 % - Markeringsfarve3 2 3 3 3 6" xfId="1843"/>
    <cellStyle name="20 % - Markeringsfarve3 2 3 3 4" xfId="1844"/>
    <cellStyle name="20 % - Markeringsfarve3 2 3 3 4 2" xfId="1845"/>
    <cellStyle name="20 % - Markeringsfarve3 2 3 3 4 3" xfId="1846"/>
    <cellStyle name="20 % - Markeringsfarve3 2 3 3 4 4" xfId="1847"/>
    <cellStyle name="20 % - Markeringsfarve3 2 3 3 4 5" xfId="1848"/>
    <cellStyle name="20 % - Markeringsfarve3 2 3 3 4 6" xfId="1849"/>
    <cellStyle name="20 % - Markeringsfarve3 2 3 3 5" xfId="1850"/>
    <cellStyle name="20 % - Markeringsfarve3 2 3 3 5 2" xfId="1851"/>
    <cellStyle name="20 % - Markeringsfarve3 2 3 3 5 3" xfId="1852"/>
    <cellStyle name="20 % - Markeringsfarve3 2 3 3 5 4" xfId="1853"/>
    <cellStyle name="20 % - Markeringsfarve3 2 3 3 5 5" xfId="1854"/>
    <cellStyle name="20 % - Markeringsfarve3 2 3 3 5 6" xfId="1855"/>
    <cellStyle name="20 % - Markeringsfarve3 2 3 3 6" xfId="1856"/>
    <cellStyle name="20 % - Markeringsfarve3 2 3 3 7" xfId="1857"/>
    <cellStyle name="20 % - Markeringsfarve3 2 3 3 8" xfId="1858"/>
    <cellStyle name="20 % - Markeringsfarve3 2 3 3 9" xfId="1859"/>
    <cellStyle name="20 % - Markeringsfarve3 2 3 4" xfId="1860"/>
    <cellStyle name="20 % - Markeringsfarve3 2 3 4 2" xfId="1861"/>
    <cellStyle name="20 % - Markeringsfarve3 2 3 4 3" xfId="1862"/>
    <cellStyle name="20 % - Markeringsfarve3 2 3 4 4" xfId="1863"/>
    <cellStyle name="20 % - Markeringsfarve3 2 3 4 5" xfId="1864"/>
    <cellStyle name="20 % - Markeringsfarve3 2 3 4 6" xfId="1865"/>
    <cellStyle name="20 % - Markeringsfarve3 2 3 5" xfId="1866"/>
    <cellStyle name="20 % - Markeringsfarve3 2 3 5 2" xfId="1867"/>
    <cellStyle name="20 % - Markeringsfarve3 2 3 5 3" xfId="1868"/>
    <cellStyle name="20 % - Markeringsfarve3 2 3 5 4" xfId="1869"/>
    <cellStyle name="20 % - Markeringsfarve3 2 3 5 5" xfId="1870"/>
    <cellStyle name="20 % - Markeringsfarve3 2 3 5 6" xfId="1871"/>
    <cellStyle name="20 % - Markeringsfarve3 2 3 6" xfId="1872"/>
    <cellStyle name="20 % - Markeringsfarve3 2 3 6 2" xfId="1873"/>
    <cellStyle name="20 % - Markeringsfarve3 2 3 6 3" xfId="1874"/>
    <cellStyle name="20 % - Markeringsfarve3 2 3 6 4" xfId="1875"/>
    <cellStyle name="20 % - Markeringsfarve3 2 3 6 5" xfId="1876"/>
    <cellStyle name="20 % - Markeringsfarve3 2 3 6 6" xfId="1877"/>
    <cellStyle name="20 % - Markeringsfarve3 2 3 7" xfId="1878"/>
    <cellStyle name="20 % - Markeringsfarve3 2 3 7 2" xfId="1879"/>
    <cellStyle name="20 % - Markeringsfarve3 2 3 7 3" xfId="1880"/>
    <cellStyle name="20 % - Markeringsfarve3 2 3 7 4" xfId="1881"/>
    <cellStyle name="20 % - Markeringsfarve3 2 3 7 5" xfId="1882"/>
    <cellStyle name="20 % - Markeringsfarve3 2 3 7 6" xfId="1883"/>
    <cellStyle name="20 % - Markeringsfarve3 2 3 8" xfId="1884"/>
    <cellStyle name="20 % - Markeringsfarve3 2 3 9" xfId="1885"/>
    <cellStyle name="20 % - Markeringsfarve3 2 4" xfId="1886"/>
    <cellStyle name="20 % - Markeringsfarve3 2 4 10" xfId="1887"/>
    <cellStyle name="20 % - Markeringsfarve3 2 4 11" xfId="1888"/>
    <cellStyle name="20 % - Markeringsfarve3 2 4 2" xfId="1889"/>
    <cellStyle name="20 % - Markeringsfarve3 2 4 2 10" xfId="1890"/>
    <cellStyle name="20 % - Markeringsfarve3 2 4 2 2" xfId="1891"/>
    <cellStyle name="20 % - Markeringsfarve3 2 4 2 2 2" xfId="1892"/>
    <cellStyle name="20 % - Markeringsfarve3 2 4 2 2 2 2" xfId="1893"/>
    <cellStyle name="20 % - Markeringsfarve3 2 4 2 2 2 3" xfId="1894"/>
    <cellStyle name="20 % - Markeringsfarve3 2 4 2 2 2 4" xfId="1895"/>
    <cellStyle name="20 % - Markeringsfarve3 2 4 2 2 2 5" xfId="1896"/>
    <cellStyle name="20 % - Markeringsfarve3 2 4 2 2 2 6" xfId="1897"/>
    <cellStyle name="20 % - Markeringsfarve3 2 4 2 2 3" xfId="1898"/>
    <cellStyle name="20 % - Markeringsfarve3 2 4 2 2 3 2" xfId="1899"/>
    <cellStyle name="20 % - Markeringsfarve3 2 4 2 2 3 3" xfId="1900"/>
    <cellStyle name="20 % - Markeringsfarve3 2 4 2 2 3 4" xfId="1901"/>
    <cellStyle name="20 % - Markeringsfarve3 2 4 2 2 3 5" xfId="1902"/>
    <cellStyle name="20 % - Markeringsfarve3 2 4 2 2 3 6" xfId="1903"/>
    <cellStyle name="20 % - Markeringsfarve3 2 4 2 2 4" xfId="1904"/>
    <cellStyle name="20 % - Markeringsfarve3 2 4 2 2 4 2" xfId="1905"/>
    <cellStyle name="20 % - Markeringsfarve3 2 4 2 2 4 3" xfId="1906"/>
    <cellStyle name="20 % - Markeringsfarve3 2 4 2 2 4 4" xfId="1907"/>
    <cellStyle name="20 % - Markeringsfarve3 2 4 2 2 4 5" xfId="1908"/>
    <cellStyle name="20 % - Markeringsfarve3 2 4 2 2 4 6" xfId="1909"/>
    <cellStyle name="20 % - Markeringsfarve3 2 4 2 2 5" xfId="1910"/>
    <cellStyle name="20 % - Markeringsfarve3 2 4 2 2 6" xfId="1911"/>
    <cellStyle name="20 % - Markeringsfarve3 2 4 2 2 7" xfId="1912"/>
    <cellStyle name="20 % - Markeringsfarve3 2 4 2 2 8" xfId="1913"/>
    <cellStyle name="20 % - Markeringsfarve3 2 4 2 2 9" xfId="1914"/>
    <cellStyle name="20 % - Markeringsfarve3 2 4 2 3" xfId="1915"/>
    <cellStyle name="20 % - Markeringsfarve3 2 4 2 3 2" xfId="1916"/>
    <cellStyle name="20 % - Markeringsfarve3 2 4 2 3 3" xfId="1917"/>
    <cellStyle name="20 % - Markeringsfarve3 2 4 2 3 4" xfId="1918"/>
    <cellStyle name="20 % - Markeringsfarve3 2 4 2 3 5" xfId="1919"/>
    <cellStyle name="20 % - Markeringsfarve3 2 4 2 3 6" xfId="1920"/>
    <cellStyle name="20 % - Markeringsfarve3 2 4 2 4" xfId="1921"/>
    <cellStyle name="20 % - Markeringsfarve3 2 4 2 4 2" xfId="1922"/>
    <cellStyle name="20 % - Markeringsfarve3 2 4 2 4 3" xfId="1923"/>
    <cellStyle name="20 % - Markeringsfarve3 2 4 2 4 4" xfId="1924"/>
    <cellStyle name="20 % - Markeringsfarve3 2 4 2 4 5" xfId="1925"/>
    <cellStyle name="20 % - Markeringsfarve3 2 4 2 4 6" xfId="1926"/>
    <cellStyle name="20 % - Markeringsfarve3 2 4 2 5" xfId="1927"/>
    <cellStyle name="20 % - Markeringsfarve3 2 4 2 5 2" xfId="1928"/>
    <cellStyle name="20 % - Markeringsfarve3 2 4 2 5 3" xfId="1929"/>
    <cellStyle name="20 % - Markeringsfarve3 2 4 2 5 4" xfId="1930"/>
    <cellStyle name="20 % - Markeringsfarve3 2 4 2 5 5" xfId="1931"/>
    <cellStyle name="20 % - Markeringsfarve3 2 4 2 5 6" xfId="1932"/>
    <cellStyle name="20 % - Markeringsfarve3 2 4 2 6" xfId="1933"/>
    <cellStyle name="20 % - Markeringsfarve3 2 4 2 7" xfId="1934"/>
    <cellStyle name="20 % - Markeringsfarve3 2 4 2 8" xfId="1935"/>
    <cellStyle name="20 % - Markeringsfarve3 2 4 2 9" xfId="1936"/>
    <cellStyle name="20 % - Markeringsfarve3 2 4 3" xfId="1937"/>
    <cellStyle name="20 % - Markeringsfarve3 2 4 3 2" xfId="1938"/>
    <cellStyle name="20 % - Markeringsfarve3 2 4 3 2 2" xfId="1939"/>
    <cellStyle name="20 % - Markeringsfarve3 2 4 3 2 3" xfId="1940"/>
    <cellStyle name="20 % - Markeringsfarve3 2 4 3 2 4" xfId="1941"/>
    <cellStyle name="20 % - Markeringsfarve3 2 4 3 2 5" xfId="1942"/>
    <cellStyle name="20 % - Markeringsfarve3 2 4 3 2 6" xfId="1943"/>
    <cellStyle name="20 % - Markeringsfarve3 2 4 3 3" xfId="1944"/>
    <cellStyle name="20 % - Markeringsfarve3 2 4 3 3 2" xfId="1945"/>
    <cellStyle name="20 % - Markeringsfarve3 2 4 3 3 3" xfId="1946"/>
    <cellStyle name="20 % - Markeringsfarve3 2 4 3 3 4" xfId="1947"/>
    <cellStyle name="20 % - Markeringsfarve3 2 4 3 3 5" xfId="1948"/>
    <cellStyle name="20 % - Markeringsfarve3 2 4 3 3 6" xfId="1949"/>
    <cellStyle name="20 % - Markeringsfarve3 2 4 3 4" xfId="1950"/>
    <cellStyle name="20 % - Markeringsfarve3 2 4 3 4 2" xfId="1951"/>
    <cellStyle name="20 % - Markeringsfarve3 2 4 3 4 3" xfId="1952"/>
    <cellStyle name="20 % - Markeringsfarve3 2 4 3 4 4" xfId="1953"/>
    <cellStyle name="20 % - Markeringsfarve3 2 4 3 4 5" xfId="1954"/>
    <cellStyle name="20 % - Markeringsfarve3 2 4 3 4 6" xfId="1955"/>
    <cellStyle name="20 % - Markeringsfarve3 2 4 3 5" xfId="1956"/>
    <cellStyle name="20 % - Markeringsfarve3 2 4 3 6" xfId="1957"/>
    <cellStyle name="20 % - Markeringsfarve3 2 4 3 7" xfId="1958"/>
    <cellStyle name="20 % - Markeringsfarve3 2 4 3 8" xfId="1959"/>
    <cellStyle name="20 % - Markeringsfarve3 2 4 3 9" xfId="1960"/>
    <cellStyle name="20 % - Markeringsfarve3 2 4 4" xfId="1961"/>
    <cellStyle name="20 % - Markeringsfarve3 2 4 4 2" xfId="1962"/>
    <cellStyle name="20 % - Markeringsfarve3 2 4 4 3" xfId="1963"/>
    <cellStyle name="20 % - Markeringsfarve3 2 4 4 4" xfId="1964"/>
    <cellStyle name="20 % - Markeringsfarve3 2 4 4 5" xfId="1965"/>
    <cellStyle name="20 % - Markeringsfarve3 2 4 4 6" xfId="1966"/>
    <cellStyle name="20 % - Markeringsfarve3 2 4 5" xfId="1967"/>
    <cellStyle name="20 % - Markeringsfarve3 2 4 5 2" xfId="1968"/>
    <cellStyle name="20 % - Markeringsfarve3 2 4 5 3" xfId="1969"/>
    <cellStyle name="20 % - Markeringsfarve3 2 4 5 4" xfId="1970"/>
    <cellStyle name="20 % - Markeringsfarve3 2 4 5 5" xfId="1971"/>
    <cellStyle name="20 % - Markeringsfarve3 2 4 5 6" xfId="1972"/>
    <cellStyle name="20 % - Markeringsfarve3 2 4 6" xfId="1973"/>
    <cellStyle name="20 % - Markeringsfarve3 2 4 6 2" xfId="1974"/>
    <cellStyle name="20 % - Markeringsfarve3 2 4 6 3" xfId="1975"/>
    <cellStyle name="20 % - Markeringsfarve3 2 4 6 4" xfId="1976"/>
    <cellStyle name="20 % - Markeringsfarve3 2 4 6 5" xfId="1977"/>
    <cellStyle name="20 % - Markeringsfarve3 2 4 6 6" xfId="1978"/>
    <cellStyle name="20 % - Markeringsfarve3 2 4 7" xfId="1979"/>
    <cellStyle name="20 % - Markeringsfarve3 2 4 8" xfId="1980"/>
    <cellStyle name="20 % - Markeringsfarve3 2 4 9" xfId="1981"/>
    <cellStyle name="20 % - Markeringsfarve3 2 5" xfId="1982"/>
    <cellStyle name="20 % - Markeringsfarve3 2 5 10" xfId="1983"/>
    <cellStyle name="20 % - Markeringsfarve3 2 5 2" xfId="1984"/>
    <cellStyle name="20 % - Markeringsfarve3 2 5 2 2" xfId="1985"/>
    <cellStyle name="20 % - Markeringsfarve3 2 5 2 2 2" xfId="1986"/>
    <cellStyle name="20 % - Markeringsfarve3 2 5 2 2 3" xfId="1987"/>
    <cellStyle name="20 % - Markeringsfarve3 2 5 2 2 4" xfId="1988"/>
    <cellStyle name="20 % - Markeringsfarve3 2 5 2 2 5" xfId="1989"/>
    <cellStyle name="20 % - Markeringsfarve3 2 5 2 2 6" xfId="1990"/>
    <cellStyle name="20 % - Markeringsfarve3 2 5 2 3" xfId="1991"/>
    <cellStyle name="20 % - Markeringsfarve3 2 5 2 3 2" xfId="1992"/>
    <cellStyle name="20 % - Markeringsfarve3 2 5 2 3 3" xfId="1993"/>
    <cellStyle name="20 % - Markeringsfarve3 2 5 2 3 4" xfId="1994"/>
    <cellStyle name="20 % - Markeringsfarve3 2 5 2 3 5" xfId="1995"/>
    <cellStyle name="20 % - Markeringsfarve3 2 5 2 3 6" xfId="1996"/>
    <cellStyle name="20 % - Markeringsfarve3 2 5 2 4" xfId="1997"/>
    <cellStyle name="20 % - Markeringsfarve3 2 5 2 4 2" xfId="1998"/>
    <cellStyle name="20 % - Markeringsfarve3 2 5 2 4 3" xfId="1999"/>
    <cellStyle name="20 % - Markeringsfarve3 2 5 2 4 4" xfId="2000"/>
    <cellStyle name="20 % - Markeringsfarve3 2 5 2 4 5" xfId="2001"/>
    <cellStyle name="20 % - Markeringsfarve3 2 5 2 4 6" xfId="2002"/>
    <cellStyle name="20 % - Markeringsfarve3 2 5 2 5" xfId="2003"/>
    <cellStyle name="20 % - Markeringsfarve3 2 5 2 6" xfId="2004"/>
    <cellStyle name="20 % - Markeringsfarve3 2 5 2 7" xfId="2005"/>
    <cellStyle name="20 % - Markeringsfarve3 2 5 2 8" xfId="2006"/>
    <cellStyle name="20 % - Markeringsfarve3 2 5 2 9" xfId="2007"/>
    <cellStyle name="20 % - Markeringsfarve3 2 5 3" xfId="2008"/>
    <cellStyle name="20 % - Markeringsfarve3 2 5 3 2" xfId="2009"/>
    <cellStyle name="20 % - Markeringsfarve3 2 5 3 3" xfId="2010"/>
    <cellStyle name="20 % - Markeringsfarve3 2 5 3 4" xfId="2011"/>
    <cellStyle name="20 % - Markeringsfarve3 2 5 3 5" xfId="2012"/>
    <cellStyle name="20 % - Markeringsfarve3 2 5 3 6" xfId="2013"/>
    <cellStyle name="20 % - Markeringsfarve3 2 5 4" xfId="2014"/>
    <cellStyle name="20 % - Markeringsfarve3 2 5 4 2" xfId="2015"/>
    <cellStyle name="20 % - Markeringsfarve3 2 5 4 3" xfId="2016"/>
    <cellStyle name="20 % - Markeringsfarve3 2 5 4 4" xfId="2017"/>
    <cellStyle name="20 % - Markeringsfarve3 2 5 4 5" xfId="2018"/>
    <cellStyle name="20 % - Markeringsfarve3 2 5 4 6" xfId="2019"/>
    <cellStyle name="20 % - Markeringsfarve3 2 5 5" xfId="2020"/>
    <cellStyle name="20 % - Markeringsfarve3 2 5 5 2" xfId="2021"/>
    <cellStyle name="20 % - Markeringsfarve3 2 5 5 3" xfId="2022"/>
    <cellStyle name="20 % - Markeringsfarve3 2 5 5 4" xfId="2023"/>
    <cellStyle name="20 % - Markeringsfarve3 2 5 5 5" xfId="2024"/>
    <cellStyle name="20 % - Markeringsfarve3 2 5 5 6" xfId="2025"/>
    <cellStyle name="20 % - Markeringsfarve3 2 5 6" xfId="2026"/>
    <cellStyle name="20 % - Markeringsfarve3 2 5 7" xfId="2027"/>
    <cellStyle name="20 % - Markeringsfarve3 2 5 8" xfId="2028"/>
    <cellStyle name="20 % - Markeringsfarve3 2 5 9" xfId="2029"/>
    <cellStyle name="20 % - Markeringsfarve3 2 6" xfId="2030"/>
    <cellStyle name="20 % - Markeringsfarve3 2 6 2" xfId="2031"/>
    <cellStyle name="20 % - Markeringsfarve3 2 6 2 2" xfId="2032"/>
    <cellStyle name="20 % - Markeringsfarve3 2 6 2 3" xfId="2033"/>
    <cellStyle name="20 % - Markeringsfarve3 2 6 2 4" xfId="2034"/>
    <cellStyle name="20 % - Markeringsfarve3 2 6 2 5" xfId="2035"/>
    <cellStyle name="20 % - Markeringsfarve3 2 6 2 6" xfId="2036"/>
    <cellStyle name="20 % - Markeringsfarve3 2 6 3" xfId="2037"/>
    <cellStyle name="20 % - Markeringsfarve3 2 6 3 2" xfId="2038"/>
    <cellStyle name="20 % - Markeringsfarve3 2 6 3 3" xfId="2039"/>
    <cellStyle name="20 % - Markeringsfarve3 2 6 3 4" xfId="2040"/>
    <cellStyle name="20 % - Markeringsfarve3 2 6 3 5" xfId="2041"/>
    <cellStyle name="20 % - Markeringsfarve3 2 6 3 6" xfId="2042"/>
    <cellStyle name="20 % - Markeringsfarve3 2 6 4" xfId="2043"/>
    <cellStyle name="20 % - Markeringsfarve3 2 6 4 2" xfId="2044"/>
    <cellStyle name="20 % - Markeringsfarve3 2 6 4 3" xfId="2045"/>
    <cellStyle name="20 % - Markeringsfarve3 2 6 4 4" xfId="2046"/>
    <cellStyle name="20 % - Markeringsfarve3 2 6 4 5" xfId="2047"/>
    <cellStyle name="20 % - Markeringsfarve3 2 6 4 6" xfId="2048"/>
    <cellStyle name="20 % - Markeringsfarve3 2 6 5" xfId="2049"/>
    <cellStyle name="20 % - Markeringsfarve3 2 6 6" xfId="2050"/>
    <cellStyle name="20 % - Markeringsfarve3 2 6 7" xfId="2051"/>
    <cellStyle name="20 % - Markeringsfarve3 2 6 8" xfId="2052"/>
    <cellStyle name="20 % - Markeringsfarve3 2 6 9" xfId="2053"/>
    <cellStyle name="20 % - Markeringsfarve3 2 7" xfId="2054"/>
    <cellStyle name="20 % - Markeringsfarve3 2 7 2" xfId="2055"/>
    <cellStyle name="20 % - Markeringsfarve3 2 7 3" xfId="2056"/>
    <cellStyle name="20 % - Markeringsfarve3 2 7 4" xfId="2057"/>
    <cellStyle name="20 % - Markeringsfarve3 2 7 5" xfId="2058"/>
    <cellStyle name="20 % - Markeringsfarve3 2 7 6" xfId="2059"/>
    <cellStyle name="20 % - Markeringsfarve3 2 8" xfId="2060"/>
    <cellStyle name="20 % - Markeringsfarve3 2 8 2" xfId="2061"/>
    <cellStyle name="20 % - Markeringsfarve3 2 8 3" xfId="2062"/>
    <cellStyle name="20 % - Markeringsfarve3 2 8 4" xfId="2063"/>
    <cellStyle name="20 % - Markeringsfarve3 2 8 5" xfId="2064"/>
    <cellStyle name="20 % - Markeringsfarve3 2 8 6" xfId="2065"/>
    <cellStyle name="20 % - Markeringsfarve3 2 9" xfId="2066"/>
    <cellStyle name="20 % - Markeringsfarve3 2 9 2" xfId="2067"/>
    <cellStyle name="20 % - Markeringsfarve3 2 9 3" xfId="2068"/>
    <cellStyle name="20 % - Markeringsfarve3 2 9 4" xfId="2069"/>
    <cellStyle name="20 % - Markeringsfarve3 2 9 5" xfId="2070"/>
    <cellStyle name="20 % - Markeringsfarve3 2 9 6" xfId="2071"/>
    <cellStyle name="20 % - Markeringsfarve3 2_Budget" xfId="2072"/>
    <cellStyle name="20 % - Markeringsfarve3 3" xfId="2073"/>
    <cellStyle name="20 % - Markeringsfarve3 3 2" xfId="2074"/>
    <cellStyle name="20 % - Markeringsfarve3 3 2 2" xfId="2075"/>
    <cellStyle name="20 % - Markeringsfarve3 3 2 2 2" xfId="2076"/>
    <cellStyle name="20 % - Markeringsfarve3 3 2 2 2 2" xfId="2077"/>
    <cellStyle name="20 % - Markeringsfarve3 3 2 2 2 3" xfId="2078"/>
    <cellStyle name="20 % - Markeringsfarve3 3 2 2 2 4" xfId="2079"/>
    <cellStyle name="20 % - Markeringsfarve3 3 2 2 2 5" xfId="2080"/>
    <cellStyle name="20 % - Markeringsfarve3 3 2 2 2 6" xfId="2081"/>
    <cellStyle name="20 % - Markeringsfarve3 3 2 2 3" xfId="2082"/>
    <cellStyle name="20 % - Markeringsfarve3 3 2 2 4" xfId="2083"/>
    <cellStyle name="20 % - Markeringsfarve3 3 2 2 5" xfId="2084"/>
    <cellStyle name="20 % - Markeringsfarve3 3 2 2 6" xfId="2085"/>
    <cellStyle name="20 % - Markeringsfarve3 3 2 2 7" xfId="2086"/>
    <cellStyle name="20 % - Markeringsfarve3 3 2 3" xfId="2087"/>
    <cellStyle name="20 % - Markeringsfarve3 3 2 3 2" xfId="2088"/>
    <cellStyle name="20 % - Markeringsfarve3 3 2 3 3" xfId="2089"/>
    <cellStyle name="20 % - Markeringsfarve3 3 2 3 4" xfId="2090"/>
    <cellStyle name="20 % - Markeringsfarve3 3 2 3 5" xfId="2091"/>
    <cellStyle name="20 % - Markeringsfarve3 3 2 3 6" xfId="2092"/>
    <cellStyle name="20 % - Markeringsfarve3 3 2 4" xfId="2093"/>
    <cellStyle name="20 % - Markeringsfarve3 3 2 5" xfId="2094"/>
    <cellStyle name="20 % - Markeringsfarve3 3 2 6" xfId="2095"/>
    <cellStyle name="20 % - Markeringsfarve3 3 2 7" xfId="2096"/>
    <cellStyle name="20 % - Markeringsfarve3 3 2 8" xfId="2097"/>
    <cellStyle name="20 % - Markeringsfarve3 3 2 9" xfId="2098"/>
    <cellStyle name="20 % - Markeringsfarve3 3 3" xfId="2099"/>
    <cellStyle name="20 % - Markeringsfarve3 3_Budget" xfId="2100"/>
    <cellStyle name="20 % - Markeringsfarve3 4" xfId="2101"/>
    <cellStyle name="20 % - Markeringsfarve3 4 2" xfId="2102"/>
    <cellStyle name="20 % - Markeringsfarve3 5" xfId="2103"/>
    <cellStyle name="20 % - Markeringsfarve3 6" xfId="2104"/>
    <cellStyle name="20 % - Markeringsfarve3 6 10" xfId="2105"/>
    <cellStyle name="20 % - Markeringsfarve3 6 2" xfId="2106"/>
    <cellStyle name="20 % - Markeringsfarve3 6 2 2" xfId="2107"/>
    <cellStyle name="20 % - Markeringsfarve3 6 2 2 2" xfId="2108"/>
    <cellStyle name="20 % - Markeringsfarve3 6 2 2 3" xfId="2109"/>
    <cellStyle name="20 % - Markeringsfarve3 6 2 2 4" xfId="2110"/>
    <cellStyle name="20 % - Markeringsfarve3 6 2 2 5" xfId="2111"/>
    <cellStyle name="20 % - Markeringsfarve3 6 2 2 6" xfId="2112"/>
    <cellStyle name="20 % - Markeringsfarve3 6 2 3" xfId="2113"/>
    <cellStyle name="20 % - Markeringsfarve3 6 2 3 2" xfId="2114"/>
    <cellStyle name="20 % - Markeringsfarve3 6 2 3 3" xfId="2115"/>
    <cellStyle name="20 % - Markeringsfarve3 6 2 3 4" xfId="2116"/>
    <cellStyle name="20 % - Markeringsfarve3 6 2 3 5" xfId="2117"/>
    <cellStyle name="20 % - Markeringsfarve3 6 2 3 6" xfId="2118"/>
    <cellStyle name="20 % - Markeringsfarve3 6 2 4" xfId="2119"/>
    <cellStyle name="20 % - Markeringsfarve3 6 2 5" xfId="2120"/>
    <cellStyle name="20 % - Markeringsfarve3 6 2 6" xfId="2121"/>
    <cellStyle name="20 % - Markeringsfarve3 6 2 7" xfId="2122"/>
    <cellStyle name="20 % - Markeringsfarve3 6 2 8" xfId="2123"/>
    <cellStyle name="20 % - Markeringsfarve3 6 3" xfId="2124"/>
    <cellStyle name="20 % - Markeringsfarve3 6 4" xfId="2125"/>
    <cellStyle name="20 % - Markeringsfarve3 6 4 2" xfId="2126"/>
    <cellStyle name="20 % - Markeringsfarve3 6 4 3" xfId="2127"/>
    <cellStyle name="20 % - Markeringsfarve3 6 4 4" xfId="2128"/>
    <cellStyle name="20 % - Markeringsfarve3 6 4 5" xfId="2129"/>
    <cellStyle name="20 % - Markeringsfarve3 6 4 6" xfId="2130"/>
    <cellStyle name="20 % - Markeringsfarve3 6 5" xfId="2131"/>
    <cellStyle name="20 % - Markeringsfarve3 6 5 2" xfId="2132"/>
    <cellStyle name="20 % - Markeringsfarve3 6 5 3" xfId="2133"/>
    <cellStyle name="20 % - Markeringsfarve3 6 5 4" xfId="2134"/>
    <cellStyle name="20 % - Markeringsfarve3 6 5 5" xfId="2135"/>
    <cellStyle name="20 % - Markeringsfarve3 6 5 6" xfId="2136"/>
    <cellStyle name="20 % - Markeringsfarve3 6 6" xfId="2137"/>
    <cellStyle name="20 % - Markeringsfarve3 6 7" xfId="2138"/>
    <cellStyle name="20 % - Markeringsfarve3 6 8" xfId="2139"/>
    <cellStyle name="20 % - Markeringsfarve3 6 9" xfId="2140"/>
    <cellStyle name="20 % - Markeringsfarve3 7" xfId="2141"/>
    <cellStyle name="20 % - Markeringsfarve3 8" xfId="2142"/>
    <cellStyle name="20 % - Markeringsfarve3 9" xfId="2143"/>
    <cellStyle name="20 % - Markeringsfarve4" xfId="2144" builtinId="42" customBuiltin="1"/>
    <cellStyle name="20 % - Markeringsfarve4 10" xfId="2145"/>
    <cellStyle name="20 % - Markeringsfarve4 11" xfId="2146"/>
    <cellStyle name="20 % - Markeringsfarve4 11 2" xfId="2147"/>
    <cellStyle name="20 % - Markeringsfarve4 12" xfId="2148"/>
    <cellStyle name="20 % - Markeringsfarve4 13" xfId="2149"/>
    <cellStyle name="20 % - Markeringsfarve4 14" xfId="2150"/>
    <cellStyle name="20 % - Markeringsfarve4 15" xfId="2151"/>
    <cellStyle name="20 % - Markeringsfarve4 16" xfId="2152"/>
    <cellStyle name="20 % - Markeringsfarve4 17" xfId="2153"/>
    <cellStyle name="20 % - Markeringsfarve4 18" xfId="2154"/>
    <cellStyle name="20 % - Markeringsfarve4 19" xfId="2155"/>
    <cellStyle name="20 % - Markeringsfarve4 2" xfId="2156"/>
    <cellStyle name="20 % - Markeringsfarve4 2 10" xfId="2157"/>
    <cellStyle name="20 % - Markeringsfarve4 2 11" xfId="2158"/>
    <cellStyle name="20 % - Markeringsfarve4 2 12" xfId="2159"/>
    <cellStyle name="20 % - Markeringsfarve4 2 13" xfId="2160"/>
    <cellStyle name="20 % - Markeringsfarve4 2 14" xfId="2161"/>
    <cellStyle name="20 % - Markeringsfarve4 2 15" xfId="2162"/>
    <cellStyle name="20 % - Markeringsfarve4 2 16" xfId="2163"/>
    <cellStyle name="20 % - Markeringsfarve4 2 17" xfId="2164"/>
    <cellStyle name="20 % - Markeringsfarve4 2 2" xfId="2165"/>
    <cellStyle name="20 % - Markeringsfarve4 2 2 10" xfId="2166"/>
    <cellStyle name="20 % - Markeringsfarve4 2 2 11" xfId="2167"/>
    <cellStyle name="20 % - Markeringsfarve4 2 2 12" xfId="2168"/>
    <cellStyle name="20 % - Markeringsfarve4 2 2 13" xfId="2169"/>
    <cellStyle name="20 % - Markeringsfarve4 2 2 14" xfId="2170"/>
    <cellStyle name="20 % - Markeringsfarve4 2 2 2" xfId="2171"/>
    <cellStyle name="20 % - Markeringsfarve4 2 2 2 10" xfId="2172"/>
    <cellStyle name="20 % - Markeringsfarve4 2 2 2 11" xfId="2173"/>
    <cellStyle name="20 % - Markeringsfarve4 2 2 2 12" xfId="2174"/>
    <cellStyle name="20 % - Markeringsfarve4 2 2 2 2" xfId="2175"/>
    <cellStyle name="20 % - Markeringsfarve4 2 2 2 2 10" xfId="2176"/>
    <cellStyle name="20 % - Markeringsfarve4 2 2 2 2 11" xfId="2177"/>
    <cellStyle name="20 % - Markeringsfarve4 2 2 2 2 2" xfId="2178"/>
    <cellStyle name="20 % - Markeringsfarve4 2 2 2 2 2 10" xfId="2179"/>
    <cellStyle name="20 % - Markeringsfarve4 2 2 2 2 2 2" xfId="2180"/>
    <cellStyle name="20 % - Markeringsfarve4 2 2 2 2 2 2 2" xfId="2181"/>
    <cellStyle name="20 % - Markeringsfarve4 2 2 2 2 2 2 3" xfId="2182"/>
    <cellStyle name="20 % - Markeringsfarve4 2 2 2 2 2 2 4" xfId="2183"/>
    <cellStyle name="20 % - Markeringsfarve4 2 2 2 2 2 2 5" xfId="2184"/>
    <cellStyle name="20 % - Markeringsfarve4 2 2 2 2 2 2 6" xfId="2185"/>
    <cellStyle name="20 % - Markeringsfarve4 2 2 2 2 2 3" xfId="2186"/>
    <cellStyle name="20 % - Markeringsfarve4 2 2 2 2 2 3 2" xfId="2187"/>
    <cellStyle name="20 % - Markeringsfarve4 2 2 2 2 2 3 3" xfId="2188"/>
    <cellStyle name="20 % - Markeringsfarve4 2 2 2 2 2 3 4" xfId="2189"/>
    <cellStyle name="20 % - Markeringsfarve4 2 2 2 2 2 3 5" xfId="2190"/>
    <cellStyle name="20 % - Markeringsfarve4 2 2 2 2 2 3 6" xfId="2191"/>
    <cellStyle name="20 % - Markeringsfarve4 2 2 2 2 2 4" xfId="2192"/>
    <cellStyle name="20 % - Markeringsfarve4 2 2 2 2 2 4 2" xfId="2193"/>
    <cellStyle name="20 % - Markeringsfarve4 2 2 2 2 2 4 3" xfId="2194"/>
    <cellStyle name="20 % - Markeringsfarve4 2 2 2 2 2 4 4" xfId="2195"/>
    <cellStyle name="20 % - Markeringsfarve4 2 2 2 2 2 4 5" xfId="2196"/>
    <cellStyle name="20 % - Markeringsfarve4 2 2 2 2 2 4 6" xfId="2197"/>
    <cellStyle name="20 % - Markeringsfarve4 2 2 2 2 2 5" xfId="2198"/>
    <cellStyle name="20 % - Markeringsfarve4 2 2 2 2 2 5 2" xfId="2199"/>
    <cellStyle name="20 % - Markeringsfarve4 2 2 2 2 2 5 3" xfId="2200"/>
    <cellStyle name="20 % - Markeringsfarve4 2 2 2 2 2 5 4" xfId="2201"/>
    <cellStyle name="20 % - Markeringsfarve4 2 2 2 2 2 5 5" xfId="2202"/>
    <cellStyle name="20 % - Markeringsfarve4 2 2 2 2 2 5 6" xfId="2203"/>
    <cellStyle name="20 % - Markeringsfarve4 2 2 2 2 2 6" xfId="2204"/>
    <cellStyle name="20 % - Markeringsfarve4 2 2 2 2 2 7" xfId="2205"/>
    <cellStyle name="20 % - Markeringsfarve4 2 2 2 2 2 8" xfId="2206"/>
    <cellStyle name="20 % - Markeringsfarve4 2 2 2 2 2 9" xfId="2207"/>
    <cellStyle name="20 % - Markeringsfarve4 2 2 2 2 3" xfId="2208"/>
    <cellStyle name="20 % - Markeringsfarve4 2 2 2 2 3 2" xfId="2209"/>
    <cellStyle name="20 % - Markeringsfarve4 2 2 2 2 3 3" xfId="2210"/>
    <cellStyle name="20 % - Markeringsfarve4 2 2 2 2 3 4" xfId="2211"/>
    <cellStyle name="20 % - Markeringsfarve4 2 2 2 2 3 5" xfId="2212"/>
    <cellStyle name="20 % - Markeringsfarve4 2 2 2 2 3 6" xfId="2213"/>
    <cellStyle name="20 % - Markeringsfarve4 2 2 2 2 4" xfId="2214"/>
    <cellStyle name="20 % - Markeringsfarve4 2 2 2 2 4 2" xfId="2215"/>
    <cellStyle name="20 % - Markeringsfarve4 2 2 2 2 4 3" xfId="2216"/>
    <cellStyle name="20 % - Markeringsfarve4 2 2 2 2 4 4" xfId="2217"/>
    <cellStyle name="20 % - Markeringsfarve4 2 2 2 2 4 5" xfId="2218"/>
    <cellStyle name="20 % - Markeringsfarve4 2 2 2 2 4 6" xfId="2219"/>
    <cellStyle name="20 % - Markeringsfarve4 2 2 2 2 5" xfId="2220"/>
    <cellStyle name="20 % - Markeringsfarve4 2 2 2 2 5 2" xfId="2221"/>
    <cellStyle name="20 % - Markeringsfarve4 2 2 2 2 5 3" xfId="2222"/>
    <cellStyle name="20 % - Markeringsfarve4 2 2 2 2 5 4" xfId="2223"/>
    <cellStyle name="20 % - Markeringsfarve4 2 2 2 2 5 5" xfId="2224"/>
    <cellStyle name="20 % - Markeringsfarve4 2 2 2 2 5 6" xfId="2225"/>
    <cellStyle name="20 % - Markeringsfarve4 2 2 2 2 6" xfId="2226"/>
    <cellStyle name="20 % - Markeringsfarve4 2 2 2 2 6 2" xfId="2227"/>
    <cellStyle name="20 % - Markeringsfarve4 2 2 2 2 6 3" xfId="2228"/>
    <cellStyle name="20 % - Markeringsfarve4 2 2 2 2 6 4" xfId="2229"/>
    <cellStyle name="20 % - Markeringsfarve4 2 2 2 2 6 5" xfId="2230"/>
    <cellStyle name="20 % - Markeringsfarve4 2 2 2 2 6 6" xfId="2231"/>
    <cellStyle name="20 % - Markeringsfarve4 2 2 2 2 7" xfId="2232"/>
    <cellStyle name="20 % - Markeringsfarve4 2 2 2 2 8" xfId="2233"/>
    <cellStyle name="20 % - Markeringsfarve4 2 2 2 2 9" xfId="2234"/>
    <cellStyle name="20 % - Markeringsfarve4 2 2 2 3" xfId="2235"/>
    <cellStyle name="20 % - Markeringsfarve4 2 2 2 3 10" xfId="2236"/>
    <cellStyle name="20 % - Markeringsfarve4 2 2 2 3 2" xfId="2237"/>
    <cellStyle name="20 % - Markeringsfarve4 2 2 2 3 2 2" xfId="2238"/>
    <cellStyle name="20 % - Markeringsfarve4 2 2 2 3 2 3" xfId="2239"/>
    <cellStyle name="20 % - Markeringsfarve4 2 2 2 3 2 4" xfId="2240"/>
    <cellStyle name="20 % - Markeringsfarve4 2 2 2 3 2 5" xfId="2241"/>
    <cellStyle name="20 % - Markeringsfarve4 2 2 2 3 2 6" xfId="2242"/>
    <cellStyle name="20 % - Markeringsfarve4 2 2 2 3 3" xfId="2243"/>
    <cellStyle name="20 % - Markeringsfarve4 2 2 2 3 3 2" xfId="2244"/>
    <cellStyle name="20 % - Markeringsfarve4 2 2 2 3 3 3" xfId="2245"/>
    <cellStyle name="20 % - Markeringsfarve4 2 2 2 3 3 4" xfId="2246"/>
    <cellStyle name="20 % - Markeringsfarve4 2 2 2 3 3 5" xfId="2247"/>
    <cellStyle name="20 % - Markeringsfarve4 2 2 2 3 3 6" xfId="2248"/>
    <cellStyle name="20 % - Markeringsfarve4 2 2 2 3 4" xfId="2249"/>
    <cellStyle name="20 % - Markeringsfarve4 2 2 2 3 4 2" xfId="2250"/>
    <cellStyle name="20 % - Markeringsfarve4 2 2 2 3 4 3" xfId="2251"/>
    <cellStyle name="20 % - Markeringsfarve4 2 2 2 3 4 4" xfId="2252"/>
    <cellStyle name="20 % - Markeringsfarve4 2 2 2 3 4 5" xfId="2253"/>
    <cellStyle name="20 % - Markeringsfarve4 2 2 2 3 4 6" xfId="2254"/>
    <cellStyle name="20 % - Markeringsfarve4 2 2 2 3 5" xfId="2255"/>
    <cellStyle name="20 % - Markeringsfarve4 2 2 2 3 5 2" xfId="2256"/>
    <cellStyle name="20 % - Markeringsfarve4 2 2 2 3 5 3" xfId="2257"/>
    <cellStyle name="20 % - Markeringsfarve4 2 2 2 3 5 4" xfId="2258"/>
    <cellStyle name="20 % - Markeringsfarve4 2 2 2 3 5 5" xfId="2259"/>
    <cellStyle name="20 % - Markeringsfarve4 2 2 2 3 5 6" xfId="2260"/>
    <cellStyle name="20 % - Markeringsfarve4 2 2 2 3 6" xfId="2261"/>
    <cellStyle name="20 % - Markeringsfarve4 2 2 2 3 7" xfId="2262"/>
    <cellStyle name="20 % - Markeringsfarve4 2 2 2 3 8" xfId="2263"/>
    <cellStyle name="20 % - Markeringsfarve4 2 2 2 3 9" xfId="2264"/>
    <cellStyle name="20 % - Markeringsfarve4 2 2 2 4" xfId="2265"/>
    <cellStyle name="20 % - Markeringsfarve4 2 2 2 4 2" xfId="2266"/>
    <cellStyle name="20 % - Markeringsfarve4 2 2 2 4 3" xfId="2267"/>
    <cellStyle name="20 % - Markeringsfarve4 2 2 2 4 4" xfId="2268"/>
    <cellStyle name="20 % - Markeringsfarve4 2 2 2 4 5" xfId="2269"/>
    <cellStyle name="20 % - Markeringsfarve4 2 2 2 4 6" xfId="2270"/>
    <cellStyle name="20 % - Markeringsfarve4 2 2 2 5" xfId="2271"/>
    <cellStyle name="20 % - Markeringsfarve4 2 2 2 5 2" xfId="2272"/>
    <cellStyle name="20 % - Markeringsfarve4 2 2 2 5 3" xfId="2273"/>
    <cellStyle name="20 % - Markeringsfarve4 2 2 2 5 4" xfId="2274"/>
    <cellStyle name="20 % - Markeringsfarve4 2 2 2 5 5" xfId="2275"/>
    <cellStyle name="20 % - Markeringsfarve4 2 2 2 5 6" xfId="2276"/>
    <cellStyle name="20 % - Markeringsfarve4 2 2 2 6" xfId="2277"/>
    <cellStyle name="20 % - Markeringsfarve4 2 2 2 6 2" xfId="2278"/>
    <cellStyle name="20 % - Markeringsfarve4 2 2 2 6 3" xfId="2279"/>
    <cellStyle name="20 % - Markeringsfarve4 2 2 2 6 4" xfId="2280"/>
    <cellStyle name="20 % - Markeringsfarve4 2 2 2 6 5" xfId="2281"/>
    <cellStyle name="20 % - Markeringsfarve4 2 2 2 6 6" xfId="2282"/>
    <cellStyle name="20 % - Markeringsfarve4 2 2 2 7" xfId="2283"/>
    <cellStyle name="20 % - Markeringsfarve4 2 2 2 7 2" xfId="2284"/>
    <cellStyle name="20 % - Markeringsfarve4 2 2 2 7 3" xfId="2285"/>
    <cellStyle name="20 % - Markeringsfarve4 2 2 2 7 4" xfId="2286"/>
    <cellStyle name="20 % - Markeringsfarve4 2 2 2 7 5" xfId="2287"/>
    <cellStyle name="20 % - Markeringsfarve4 2 2 2 7 6" xfId="2288"/>
    <cellStyle name="20 % - Markeringsfarve4 2 2 2 8" xfId="2289"/>
    <cellStyle name="20 % - Markeringsfarve4 2 2 2 9" xfId="2290"/>
    <cellStyle name="20 % - Markeringsfarve4 2 2 3" xfId="2291"/>
    <cellStyle name="20 % - Markeringsfarve4 2 2 3 10" xfId="2292"/>
    <cellStyle name="20 % - Markeringsfarve4 2 2 3 11" xfId="2293"/>
    <cellStyle name="20 % - Markeringsfarve4 2 2 3 2" xfId="2294"/>
    <cellStyle name="20 % - Markeringsfarve4 2 2 3 2 10" xfId="2295"/>
    <cellStyle name="20 % - Markeringsfarve4 2 2 3 2 2" xfId="2296"/>
    <cellStyle name="20 % - Markeringsfarve4 2 2 3 2 2 2" xfId="2297"/>
    <cellStyle name="20 % - Markeringsfarve4 2 2 3 2 2 2 2" xfId="2298"/>
    <cellStyle name="20 % - Markeringsfarve4 2 2 3 2 2 2 3" xfId="2299"/>
    <cellStyle name="20 % - Markeringsfarve4 2 2 3 2 2 2 4" xfId="2300"/>
    <cellStyle name="20 % - Markeringsfarve4 2 2 3 2 2 2 5" xfId="2301"/>
    <cellStyle name="20 % - Markeringsfarve4 2 2 3 2 2 2 6" xfId="2302"/>
    <cellStyle name="20 % - Markeringsfarve4 2 2 3 2 2 3" xfId="2303"/>
    <cellStyle name="20 % - Markeringsfarve4 2 2 3 2 2 3 2" xfId="2304"/>
    <cellStyle name="20 % - Markeringsfarve4 2 2 3 2 2 3 3" xfId="2305"/>
    <cellStyle name="20 % - Markeringsfarve4 2 2 3 2 2 3 4" xfId="2306"/>
    <cellStyle name="20 % - Markeringsfarve4 2 2 3 2 2 3 5" xfId="2307"/>
    <cellStyle name="20 % - Markeringsfarve4 2 2 3 2 2 3 6" xfId="2308"/>
    <cellStyle name="20 % - Markeringsfarve4 2 2 3 2 2 4" xfId="2309"/>
    <cellStyle name="20 % - Markeringsfarve4 2 2 3 2 2 4 2" xfId="2310"/>
    <cellStyle name="20 % - Markeringsfarve4 2 2 3 2 2 4 3" xfId="2311"/>
    <cellStyle name="20 % - Markeringsfarve4 2 2 3 2 2 4 4" xfId="2312"/>
    <cellStyle name="20 % - Markeringsfarve4 2 2 3 2 2 4 5" xfId="2313"/>
    <cellStyle name="20 % - Markeringsfarve4 2 2 3 2 2 4 6" xfId="2314"/>
    <cellStyle name="20 % - Markeringsfarve4 2 2 3 2 2 5" xfId="2315"/>
    <cellStyle name="20 % - Markeringsfarve4 2 2 3 2 2 6" xfId="2316"/>
    <cellStyle name="20 % - Markeringsfarve4 2 2 3 2 2 7" xfId="2317"/>
    <cellStyle name="20 % - Markeringsfarve4 2 2 3 2 2 8" xfId="2318"/>
    <cellStyle name="20 % - Markeringsfarve4 2 2 3 2 2 9" xfId="2319"/>
    <cellStyle name="20 % - Markeringsfarve4 2 2 3 2 3" xfId="2320"/>
    <cellStyle name="20 % - Markeringsfarve4 2 2 3 2 3 2" xfId="2321"/>
    <cellStyle name="20 % - Markeringsfarve4 2 2 3 2 3 3" xfId="2322"/>
    <cellStyle name="20 % - Markeringsfarve4 2 2 3 2 3 4" xfId="2323"/>
    <cellStyle name="20 % - Markeringsfarve4 2 2 3 2 3 5" xfId="2324"/>
    <cellStyle name="20 % - Markeringsfarve4 2 2 3 2 3 6" xfId="2325"/>
    <cellStyle name="20 % - Markeringsfarve4 2 2 3 2 4" xfId="2326"/>
    <cellStyle name="20 % - Markeringsfarve4 2 2 3 2 4 2" xfId="2327"/>
    <cellStyle name="20 % - Markeringsfarve4 2 2 3 2 4 3" xfId="2328"/>
    <cellStyle name="20 % - Markeringsfarve4 2 2 3 2 4 4" xfId="2329"/>
    <cellStyle name="20 % - Markeringsfarve4 2 2 3 2 4 5" xfId="2330"/>
    <cellStyle name="20 % - Markeringsfarve4 2 2 3 2 4 6" xfId="2331"/>
    <cellStyle name="20 % - Markeringsfarve4 2 2 3 2 5" xfId="2332"/>
    <cellStyle name="20 % - Markeringsfarve4 2 2 3 2 5 2" xfId="2333"/>
    <cellStyle name="20 % - Markeringsfarve4 2 2 3 2 5 3" xfId="2334"/>
    <cellStyle name="20 % - Markeringsfarve4 2 2 3 2 5 4" xfId="2335"/>
    <cellStyle name="20 % - Markeringsfarve4 2 2 3 2 5 5" xfId="2336"/>
    <cellStyle name="20 % - Markeringsfarve4 2 2 3 2 5 6" xfId="2337"/>
    <cellStyle name="20 % - Markeringsfarve4 2 2 3 2 6" xfId="2338"/>
    <cellStyle name="20 % - Markeringsfarve4 2 2 3 2 7" xfId="2339"/>
    <cellStyle name="20 % - Markeringsfarve4 2 2 3 2 8" xfId="2340"/>
    <cellStyle name="20 % - Markeringsfarve4 2 2 3 2 9" xfId="2341"/>
    <cellStyle name="20 % - Markeringsfarve4 2 2 3 3" xfId="2342"/>
    <cellStyle name="20 % - Markeringsfarve4 2 2 3 3 2" xfId="2343"/>
    <cellStyle name="20 % - Markeringsfarve4 2 2 3 3 2 2" xfId="2344"/>
    <cellStyle name="20 % - Markeringsfarve4 2 2 3 3 2 3" xfId="2345"/>
    <cellStyle name="20 % - Markeringsfarve4 2 2 3 3 2 4" xfId="2346"/>
    <cellStyle name="20 % - Markeringsfarve4 2 2 3 3 2 5" xfId="2347"/>
    <cellStyle name="20 % - Markeringsfarve4 2 2 3 3 2 6" xfId="2348"/>
    <cellStyle name="20 % - Markeringsfarve4 2 2 3 3 3" xfId="2349"/>
    <cellStyle name="20 % - Markeringsfarve4 2 2 3 3 3 2" xfId="2350"/>
    <cellStyle name="20 % - Markeringsfarve4 2 2 3 3 3 3" xfId="2351"/>
    <cellStyle name="20 % - Markeringsfarve4 2 2 3 3 3 4" xfId="2352"/>
    <cellStyle name="20 % - Markeringsfarve4 2 2 3 3 3 5" xfId="2353"/>
    <cellStyle name="20 % - Markeringsfarve4 2 2 3 3 3 6" xfId="2354"/>
    <cellStyle name="20 % - Markeringsfarve4 2 2 3 3 4" xfId="2355"/>
    <cellStyle name="20 % - Markeringsfarve4 2 2 3 3 4 2" xfId="2356"/>
    <cellStyle name="20 % - Markeringsfarve4 2 2 3 3 4 3" xfId="2357"/>
    <cellStyle name="20 % - Markeringsfarve4 2 2 3 3 4 4" xfId="2358"/>
    <cellStyle name="20 % - Markeringsfarve4 2 2 3 3 4 5" xfId="2359"/>
    <cellStyle name="20 % - Markeringsfarve4 2 2 3 3 4 6" xfId="2360"/>
    <cellStyle name="20 % - Markeringsfarve4 2 2 3 3 5" xfId="2361"/>
    <cellStyle name="20 % - Markeringsfarve4 2 2 3 3 6" xfId="2362"/>
    <cellStyle name="20 % - Markeringsfarve4 2 2 3 3 7" xfId="2363"/>
    <cellStyle name="20 % - Markeringsfarve4 2 2 3 3 8" xfId="2364"/>
    <cellStyle name="20 % - Markeringsfarve4 2 2 3 3 9" xfId="2365"/>
    <cellStyle name="20 % - Markeringsfarve4 2 2 3 4" xfId="2366"/>
    <cellStyle name="20 % - Markeringsfarve4 2 2 3 4 2" xfId="2367"/>
    <cellStyle name="20 % - Markeringsfarve4 2 2 3 4 3" xfId="2368"/>
    <cellStyle name="20 % - Markeringsfarve4 2 2 3 4 4" xfId="2369"/>
    <cellStyle name="20 % - Markeringsfarve4 2 2 3 4 5" xfId="2370"/>
    <cellStyle name="20 % - Markeringsfarve4 2 2 3 4 6" xfId="2371"/>
    <cellStyle name="20 % - Markeringsfarve4 2 2 3 5" xfId="2372"/>
    <cellStyle name="20 % - Markeringsfarve4 2 2 3 5 2" xfId="2373"/>
    <cellStyle name="20 % - Markeringsfarve4 2 2 3 5 3" xfId="2374"/>
    <cellStyle name="20 % - Markeringsfarve4 2 2 3 5 4" xfId="2375"/>
    <cellStyle name="20 % - Markeringsfarve4 2 2 3 5 5" xfId="2376"/>
    <cellStyle name="20 % - Markeringsfarve4 2 2 3 5 6" xfId="2377"/>
    <cellStyle name="20 % - Markeringsfarve4 2 2 3 6" xfId="2378"/>
    <cellStyle name="20 % - Markeringsfarve4 2 2 3 6 2" xfId="2379"/>
    <cellStyle name="20 % - Markeringsfarve4 2 2 3 6 3" xfId="2380"/>
    <cellStyle name="20 % - Markeringsfarve4 2 2 3 6 4" xfId="2381"/>
    <cellStyle name="20 % - Markeringsfarve4 2 2 3 6 5" xfId="2382"/>
    <cellStyle name="20 % - Markeringsfarve4 2 2 3 6 6" xfId="2383"/>
    <cellStyle name="20 % - Markeringsfarve4 2 2 3 7" xfId="2384"/>
    <cellStyle name="20 % - Markeringsfarve4 2 2 3 8" xfId="2385"/>
    <cellStyle name="20 % - Markeringsfarve4 2 2 3 9" xfId="2386"/>
    <cellStyle name="20 % - Markeringsfarve4 2 2 4" xfId="2387"/>
    <cellStyle name="20 % - Markeringsfarve4 2 2 4 10" xfId="2388"/>
    <cellStyle name="20 % - Markeringsfarve4 2 2 4 2" xfId="2389"/>
    <cellStyle name="20 % - Markeringsfarve4 2 2 4 2 2" xfId="2390"/>
    <cellStyle name="20 % - Markeringsfarve4 2 2 4 2 2 2" xfId="2391"/>
    <cellStyle name="20 % - Markeringsfarve4 2 2 4 2 2 3" xfId="2392"/>
    <cellStyle name="20 % - Markeringsfarve4 2 2 4 2 2 4" xfId="2393"/>
    <cellStyle name="20 % - Markeringsfarve4 2 2 4 2 2 5" xfId="2394"/>
    <cellStyle name="20 % - Markeringsfarve4 2 2 4 2 2 6" xfId="2395"/>
    <cellStyle name="20 % - Markeringsfarve4 2 2 4 2 3" xfId="2396"/>
    <cellStyle name="20 % - Markeringsfarve4 2 2 4 2 3 2" xfId="2397"/>
    <cellStyle name="20 % - Markeringsfarve4 2 2 4 2 3 3" xfId="2398"/>
    <cellStyle name="20 % - Markeringsfarve4 2 2 4 2 3 4" xfId="2399"/>
    <cellStyle name="20 % - Markeringsfarve4 2 2 4 2 3 5" xfId="2400"/>
    <cellStyle name="20 % - Markeringsfarve4 2 2 4 2 3 6" xfId="2401"/>
    <cellStyle name="20 % - Markeringsfarve4 2 2 4 2 4" xfId="2402"/>
    <cellStyle name="20 % - Markeringsfarve4 2 2 4 2 4 2" xfId="2403"/>
    <cellStyle name="20 % - Markeringsfarve4 2 2 4 2 4 3" xfId="2404"/>
    <cellStyle name="20 % - Markeringsfarve4 2 2 4 2 4 4" xfId="2405"/>
    <cellStyle name="20 % - Markeringsfarve4 2 2 4 2 4 5" xfId="2406"/>
    <cellStyle name="20 % - Markeringsfarve4 2 2 4 2 4 6" xfId="2407"/>
    <cellStyle name="20 % - Markeringsfarve4 2 2 4 2 5" xfId="2408"/>
    <cellStyle name="20 % - Markeringsfarve4 2 2 4 2 6" xfId="2409"/>
    <cellStyle name="20 % - Markeringsfarve4 2 2 4 2 7" xfId="2410"/>
    <cellStyle name="20 % - Markeringsfarve4 2 2 4 2 8" xfId="2411"/>
    <cellStyle name="20 % - Markeringsfarve4 2 2 4 2 9" xfId="2412"/>
    <cellStyle name="20 % - Markeringsfarve4 2 2 4 3" xfId="2413"/>
    <cellStyle name="20 % - Markeringsfarve4 2 2 4 3 2" xfId="2414"/>
    <cellStyle name="20 % - Markeringsfarve4 2 2 4 3 3" xfId="2415"/>
    <cellStyle name="20 % - Markeringsfarve4 2 2 4 3 4" xfId="2416"/>
    <cellStyle name="20 % - Markeringsfarve4 2 2 4 3 5" xfId="2417"/>
    <cellStyle name="20 % - Markeringsfarve4 2 2 4 3 6" xfId="2418"/>
    <cellStyle name="20 % - Markeringsfarve4 2 2 4 4" xfId="2419"/>
    <cellStyle name="20 % - Markeringsfarve4 2 2 4 4 2" xfId="2420"/>
    <cellStyle name="20 % - Markeringsfarve4 2 2 4 4 3" xfId="2421"/>
    <cellStyle name="20 % - Markeringsfarve4 2 2 4 4 4" xfId="2422"/>
    <cellStyle name="20 % - Markeringsfarve4 2 2 4 4 5" xfId="2423"/>
    <cellStyle name="20 % - Markeringsfarve4 2 2 4 4 6" xfId="2424"/>
    <cellStyle name="20 % - Markeringsfarve4 2 2 4 5" xfId="2425"/>
    <cellStyle name="20 % - Markeringsfarve4 2 2 4 5 2" xfId="2426"/>
    <cellStyle name="20 % - Markeringsfarve4 2 2 4 5 3" xfId="2427"/>
    <cellStyle name="20 % - Markeringsfarve4 2 2 4 5 4" xfId="2428"/>
    <cellStyle name="20 % - Markeringsfarve4 2 2 4 5 5" xfId="2429"/>
    <cellStyle name="20 % - Markeringsfarve4 2 2 4 5 6" xfId="2430"/>
    <cellStyle name="20 % - Markeringsfarve4 2 2 4 6" xfId="2431"/>
    <cellStyle name="20 % - Markeringsfarve4 2 2 4 7" xfId="2432"/>
    <cellStyle name="20 % - Markeringsfarve4 2 2 4 8" xfId="2433"/>
    <cellStyle name="20 % - Markeringsfarve4 2 2 4 9" xfId="2434"/>
    <cellStyle name="20 % - Markeringsfarve4 2 2 5" xfId="2435"/>
    <cellStyle name="20 % - Markeringsfarve4 2 2 5 2" xfId="2436"/>
    <cellStyle name="20 % - Markeringsfarve4 2 2 5 2 2" xfId="2437"/>
    <cellStyle name="20 % - Markeringsfarve4 2 2 5 2 3" xfId="2438"/>
    <cellStyle name="20 % - Markeringsfarve4 2 2 5 2 4" xfId="2439"/>
    <cellStyle name="20 % - Markeringsfarve4 2 2 5 2 5" xfId="2440"/>
    <cellStyle name="20 % - Markeringsfarve4 2 2 5 2 6" xfId="2441"/>
    <cellStyle name="20 % - Markeringsfarve4 2 2 5 3" xfId="2442"/>
    <cellStyle name="20 % - Markeringsfarve4 2 2 5 3 2" xfId="2443"/>
    <cellStyle name="20 % - Markeringsfarve4 2 2 5 3 3" xfId="2444"/>
    <cellStyle name="20 % - Markeringsfarve4 2 2 5 3 4" xfId="2445"/>
    <cellStyle name="20 % - Markeringsfarve4 2 2 5 3 5" xfId="2446"/>
    <cellStyle name="20 % - Markeringsfarve4 2 2 5 3 6" xfId="2447"/>
    <cellStyle name="20 % - Markeringsfarve4 2 2 5 4" xfId="2448"/>
    <cellStyle name="20 % - Markeringsfarve4 2 2 5 4 2" xfId="2449"/>
    <cellStyle name="20 % - Markeringsfarve4 2 2 5 4 3" xfId="2450"/>
    <cellStyle name="20 % - Markeringsfarve4 2 2 5 4 4" xfId="2451"/>
    <cellStyle name="20 % - Markeringsfarve4 2 2 5 4 5" xfId="2452"/>
    <cellStyle name="20 % - Markeringsfarve4 2 2 5 4 6" xfId="2453"/>
    <cellStyle name="20 % - Markeringsfarve4 2 2 5 5" xfId="2454"/>
    <cellStyle name="20 % - Markeringsfarve4 2 2 5 6" xfId="2455"/>
    <cellStyle name="20 % - Markeringsfarve4 2 2 5 7" xfId="2456"/>
    <cellStyle name="20 % - Markeringsfarve4 2 2 5 8" xfId="2457"/>
    <cellStyle name="20 % - Markeringsfarve4 2 2 5 9" xfId="2458"/>
    <cellStyle name="20 % - Markeringsfarve4 2 2 6" xfId="2459"/>
    <cellStyle name="20 % - Markeringsfarve4 2 2 6 2" xfId="2460"/>
    <cellStyle name="20 % - Markeringsfarve4 2 2 6 3" xfId="2461"/>
    <cellStyle name="20 % - Markeringsfarve4 2 2 6 4" xfId="2462"/>
    <cellStyle name="20 % - Markeringsfarve4 2 2 6 5" xfId="2463"/>
    <cellStyle name="20 % - Markeringsfarve4 2 2 6 6" xfId="2464"/>
    <cellStyle name="20 % - Markeringsfarve4 2 2 7" xfId="2465"/>
    <cellStyle name="20 % - Markeringsfarve4 2 2 7 2" xfId="2466"/>
    <cellStyle name="20 % - Markeringsfarve4 2 2 7 3" xfId="2467"/>
    <cellStyle name="20 % - Markeringsfarve4 2 2 7 4" xfId="2468"/>
    <cellStyle name="20 % - Markeringsfarve4 2 2 7 5" xfId="2469"/>
    <cellStyle name="20 % - Markeringsfarve4 2 2 7 6" xfId="2470"/>
    <cellStyle name="20 % - Markeringsfarve4 2 2 8" xfId="2471"/>
    <cellStyle name="20 % - Markeringsfarve4 2 2 8 2" xfId="2472"/>
    <cellStyle name="20 % - Markeringsfarve4 2 2 8 3" xfId="2473"/>
    <cellStyle name="20 % - Markeringsfarve4 2 2 8 4" xfId="2474"/>
    <cellStyle name="20 % - Markeringsfarve4 2 2 8 5" xfId="2475"/>
    <cellStyle name="20 % - Markeringsfarve4 2 2 8 6" xfId="2476"/>
    <cellStyle name="20 % - Markeringsfarve4 2 2 9" xfId="2477"/>
    <cellStyle name="20 % - Markeringsfarve4 2 2_Budget" xfId="2478"/>
    <cellStyle name="20 % - Markeringsfarve4 2 3" xfId="2479"/>
    <cellStyle name="20 % - Markeringsfarve4 2 3 10" xfId="2480"/>
    <cellStyle name="20 % - Markeringsfarve4 2 3 11" xfId="2481"/>
    <cellStyle name="20 % - Markeringsfarve4 2 3 12" xfId="2482"/>
    <cellStyle name="20 % - Markeringsfarve4 2 3 13" xfId="2483"/>
    <cellStyle name="20 % - Markeringsfarve4 2 3 2" xfId="2484"/>
    <cellStyle name="20 % - Markeringsfarve4 2 3 2 10" xfId="2485"/>
    <cellStyle name="20 % - Markeringsfarve4 2 3 2 11" xfId="2486"/>
    <cellStyle name="20 % - Markeringsfarve4 2 3 2 2" xfId="2487"/>
    <cellStyle name="20 % - Markeringsfarve4 2 3 2 2 10" xfId="2488"/>
    <cellStyle name="20 % - Markeringsfarve4 2 3 2 2 2" xfId="2489"/>
    <cellStyle name="20 % - Markeringsfarve4 2 3 2 2 2 2" xfId="2490"/>
    <cellStyle name="20 % - Markeringsfarve4 2 3 2 2 2 3" xfId="2491"/>
    <cellStyle name="20 % - Markeringsfarve4 2 3 2 2 2 4" xfId="2492"/>
    <cellStyle name="20 % - Markeringsfarve4 2 3 2 2 2 5" xfId="2493"/>
    <cellStyle name="20 % - Markeringsfarve4 2 3 2 2 2 6" xfId="2494"/>
    <cellStyle name="20 % - Markeringsfarve4 2 3 2 2 3" xfId="2495"/>
    <cellStyle name="20 % - Markeringsfarve4 2 3 2 2 3 2" xfId="2496"/>
    <cellStyle name="20 % - Markeringsfarve4 2 3 2 2 3 3" xfId="2497"/>
    <cellStyle name="20 % - Markeringsfarve4 2 3 2 2 3 4" xfId="2498"/>
    <cellStyle name="20 % - Markeringsfarve4 2 3 2 2 3 5" xfId="2499"/>
    <cellStyle name="20 % - Markeringsfarve4 2 3 2 2 3 6" xfId="2500"/>
    <cellStyle name="20 % - Markeringsfarve4 2 3 2 2 4" xfId="2501"/>
    <cellStyle name="20 % - Markeringsfarve4 2 3 2 2 4 2" xfId="2502"/>
    <cellStyle name="20 % - Markeringsfarve4 2 3 2 2 4 3" xfId="2503"/>
    <cellStyle name="20 % - Markeringsfarve4 2 3 2 2 4 4" xfId="2504"/>
    <cellStyle name="20 % - Markeringsfarve4 2 3 2 2 4 5" xfId="2505"/>
    <cellStyle name="20 % - Markeringsfarve4 2 3 2 2 4 6" xfId="2506"/>
    <cellStyle name="20 % - Markeringsfarve4 2 3 2 2 5" xfId="2507"/>
    <cellStyle name="20 % - Markeringsfarve4 2 3 2 2 5 2" xfId="2508"/>
    <cellStyle name="20 % - Markeringsfarve4 2 3 2 2 5 3" xfId="2509"/>
    <cellStyle name="20 % - Markeringsfarve4 2 3 2 2 5 4" xfId="2510"/>
    <cellStyle name="20 % - Markeringsfarve4 2 3 2 2 5 5" xfId="2511"/>
    <cellStyle name="20 % - Markeringsfarve4 2 3 2 2 5 6" xfId="2512"/>
    <cellStyle name="20 % - Markeringsfarve4 2 3 2 2 6" xfId="2513"/>
    <cellStyle name="20 % - Markeringsfarve4 2 3 2 2 7" xfId="2514"/>
    <cellStyle name="20 % - Markeringsfarve4 2 3 2 2 8" xfId="2515"/>
    <cellStyle name="20 % - Markeringsfarve4 2 3 2 2 9" xfId="2516"/>
    <cellStyle name="20 % - Markeringsfarve4 2 3 2 3" xfId="2517"/>
    <cellStyle name="20 % - Markeringsfarve4 2 3 2 3 2" xfId="2518"/>
    <cellStyle name="20 % - Markeringsfarve4 2 3 2 3 3" xfId="2519"/>
    <cellStyle name="20 % - Markeringsfarve4 2 3 2 3 4" xfId="2520"/>
    <cellStyle name="20 % - Markeringsfarve4 2 3 2 3 5" xfId="2521"/>
    <cellStyle name="20 % - Markeringsfarve4 2 3 2 3 6" xfId="2522"/>
    <cellStyle name="20 % - Markeringsfarve4 2 3 2 4" xfId="2523"/>
    <cellStyle name="20 % - Markeringsfarve4 2 3 2 4 2" xfId="2524"/>
    <cellStyle name="20 % - Markeringsfarve4 2 3 2 4 3" xfId="2525"/>
    <cellStyle name="20 % - Markeringsfarve4 2 3 2 4 4" xfId="2526"/>
    <cellStyle name="20 % - Markeringsfarve4 2 3 2 4 5" xfId="2527"/>
    <cellStyle name="20 % - Markeringsfarve4 2 3 2 4 6" xfId="2528"/>
    <cellStyle name="20 % - Markeringsfarve4 2 3 2 5" xfId="2529"/>
    <cellStyle name="20 % - Markeringsfarve4 2 3 2 5 2" xfId="2530"/>
    <cellStyle name="20 % - Markeringsfarve4 2 3 2 5 3" xfId="2531"/>
    <cellStyle name="20 % - Markeringsfarve4 2 3 2 5 4" xfId="2532"/>
    <cellStyle name="20 % - Markeringsfarve4 2 3 2 5 5" xfId="2533"/>
    <cellStyle name="20 % - Markeringsfarve4 2 3 2 5 6" xfId="2534"/>
    <cellStyle name="20 % - Markeringsfarve4 2 3 2 6" xfId="2535"/>
    <cellStyle name="20 % - Markeringsfarve4 2 3 2 6 2" xfId="2536"/>
    <cellStyle name="20 % - Markeringsfarve4 2 3 2 6 3" xfId="2537"/>
    <cellStyle name="20 % - Markeringsfarve4 2 3 2 6 4" xfId="2538"/>
    <cellStyle name="20 % - Markeringsfarve4 2 3 2 6 5" xfId="2539"/>
    <cellStyle name="20 % - Markeringsfarve4 2 3 2 6 6" xfId="2540"/>
    <cellStyle name="20 % - Markeringsfarve4 2 3 2 7" xfId="2541"/>
    <cellStyle name="20 % - Markeringsfarve4 2 3 2 8" xfId="2542"/>
    <cellStyle name="20 % - Markeringsfarve4 2 3 2 9" xfId="2543"/>
    <cellStyle name="20 % - Markeringsfarve4 2 3 3" xfId="2544"/>
    <cellStyle name="20 % - Markeringsfarve4 2 3 3 10" xfId="2545"/>
    <cellStyle name="20 % - Markeringsfarve4 2 3 3 2" xfId="2546"/>
    <cellStyle name="20 % - Markeringsfarve4 2 3 3 2 2" xfId="2547"/>
    <cellStyle name="20 % - Markeringsfarve4 2 3 3 2 3" xfId="2548"/>
    <cellStyle name="20 % - Markeringsfarve4 2 3 3 2 4" xfId="2549"/>
    <cellStyle name="20 % - Markeringsfarve4 2 3 3 2 5" xfId="2550"/>
    <cellStyle name="20 % - Markeringsfarve4 2 3 3 2 6" xfId="2551"/>
    <cellStyle name="20 % - Markeringsfarve4 2 3 3 3" xfId="2552"/>
    <cellStyle name="20 % - Markeringsfarve4 2 3 3 3 2" xfId="2553"/>
    <cellStyle name="20 % - Markeringsfarve4 2 3 3 3 3" xfId="2554"/>
    <cellStyle name="20 % - Markeringsfarve4 2 3 3 3 4" xfId="2555"/>
    <cellStyle name="20 % - Markeringsfarve4 2 3 3 3 5" xfId="2556"/>
    <cellStyle name="20 % - Markeringsfarve4 2 3 3 3 6" xfId="2557"/>
    <cellStyle name="20 % - Markeringsfarve4 2 3 3 4" xfId="2558"/>
    <cellStyle name="20 % - Markeringsfarve4 2 3 3 4 2" xfId="2559"/>
    <cellStyle name="20 % - Markeringsfarve4 2 3 3 4 3" xfId="2560"/>
    <cellStyle name="20 % - Markeringsfarve4 2 3 3 4 4" xfId="2561"/>
    <cellStyle name="20 % - Markeringsfarve4 2 3 3 4 5" xfId="2562"/>
    <cellStyle name="20 % - Markeringsfarve4 2 3 3 4 6" xfId="2563"/>
    <cellStyle name="20 % - Markeringsfarve4 2 3 3 5" xfId="2564"/>
    <cellStyle name="20 % - Markeringsfarve4 2 3 3 5 2" xfId="2565"/>
    <cellStyle name="20 % - Markeringsfarve4 2 3 3 5 3" xfId="2566"/>
    <cellStyle name="20 % - Markeringsfarve4 2 3 3 5 4" xfId="2567"/>
    <cellStyle name="20 % - Markeringsfarve4 2 3 3 5 5" xfId="2568"/>
    <cellStyle name="20 % - Markeringsfarve4 2 3 3 5 6" xfId="2569"/>
    <cellStyle name="20 % - Markeringsfarve4 2 3 3 6" xfId="2570"/>
    <cellStyle name="20 % - Markeringsfarve4 2 3 3 7" xfId="2571"/>
    <cellStyle name="20 % - Markeringsfarve4 2 3 3 8" xfId="2572"/>
    <cellStyle name="20 % - Markeringsfarve4 2 3 3 9" xfId="2573"/>
    <cellStyle name="20 % - Markeringsfarve4 2 3 4" xfId="2574"/>
    <cellStyle name="20 % - Markeringsfarve4 2 3 4 2" xfId="2575"/>
    <cellStyle name="20 % - Markeringsfarve4 2 3 4 3" xfId="2576"/>
    <cellStyle name="20 % - Markeringsfarve4 2 3 4 4" xfId="2577"/>
    <cellStyle name="20 % - Markeringsfarve4 2 3 4 5" xfId="2578"/>
    <cellStyle name="20 % - Markeringsfarve4 2 3 4 6" xfId="2579"/>
    <cellStyle name="20 % - Markeringsfarve4 2 3 5" xfId="2580"/>
    <cellStyle name="20 % - Markeringsfarve4 2 3 5 2" xfId="2581"/>
    <cellStyle name="20 % - Markeringsfarve4 2 3 5 3" xfId="2582"/>
    <cellStyle name="20 % - Markeringsfarve4 2 3 5 4" xfId="2583"/>
    <cellStyle name="20 % - Markeringsfarve4 2 3 5 5" xfId="2584"/>
    <cellStyle name="20 % - Markeringsfarve4 2 3 5 6" xfId="2585"/>
    <cellStyle name="20 % - Markeringsfarve4 2 3 6" xfId="2586"/>
    <cellStyle name="20 % - Markeringsfarve4 2 3 6 2" xfId="2587"/>
    <cellStyle name="20 % - Markeringsfarve4 2 3 6 3" xfId="2588"/>
    <cellStyle name="20 % - Markeringsfarve4 2 3 6 4" xfId="2589"/>
    <cellStyle name="20 % - Markeringsfarve4 2 3 6 5" xfId="2590"/>
    <cellStyle name="20 % - Markeringsfarve4 2 3 6 6" xfId="2591"/>
    <cellStyle name="20 % - Markeringsfarve4 2 3 7" xfId="2592"/>
    <cellStyle name="20 % - Markeringsfarve4 2 3 7 2" xfId="2593"/>
    <cellStyle name="20 % - Markeringsfarve4 2 3 7 3" xfId="2594"/>
    <cellStyle name="20 % - Markeringsfarve4 2 3 7 4" xfId="2595"/>
    <cellStyle name="20 % - Markeringsfarve4 2 3 7 5" xfId="2596"/>
    <cellStyle name="20 % - Markeringsfarve4 2 3 7 6" xfId="2597"/>
    <cellStyle name="20 % - Markeringsfarve4 2 3 8" xfId="2598"/>
    <cellStyle name="20 % - Markeringsfarve4 2 3 9" xfId="2599"/>
    <cellStyle name="20 % - Markeringsfarve4 2 4" xfId="2600"/>
    <cellStyle name="20 % - Markeringsfarve4 2 4 10" xfId="2601"/>
    <cellStyle name="20 % - Markeringsfarve4 2 4 11" xfId="2602"/>
    <cellStyle name="20 % - Markeringsfarve4 2 4 2" xfId="2603"/>
    <cellStyle name="20 % - Markeringsfarve4 2 4 2 10" xfId="2604"/>
    <cellStyle name="20 % - Markeringsfarve4 2 4 2 2" xfId="2605"/>
    <cellStyle name="20 % - Markeringsfarve4 2 4 2 2 2" xfId="2606"/>
    <cellStyle name="20 % - Markeringsfarve4 2 4 2 2 2 2" xfId="2607"/>
    <cellStyle name="20 % - Markeringsfarve4 2 4 2 2 2 3" xfId="2608"/>
    <cellStyle name="20 % - Markeringsfarve4 2 4 2 2 2 4" xfId="2609"/>
    <cellStyle name="20 % - Markeringsfarve4 2 4 2 2 2 5" xfId="2610"/>
    <cellStyle name="20 % - Markeringsfarve4 2 4 2 2 2 6" xfId="2611"/>
    <cellStyle name="20 % - Markeringsfarve4 2 4 2 2 3" xfId="2612"/>
    <cellStyle name="20 % - Markeringsfarve4 2 4 2 2 3 2" xfId="2613"/>
    <cellStyle name="20 % - Markeringsfarve4 2 4 2 2 3 3" xfId="2614"/>
    <cellStyle name="20 % - Markeringsfarve4 2 4 2 2 3 4" xfId="2615"/>
    <cellStyle name="20 % - Markeringsfarve4 2 4 2 2 3 5" xfId="2616"/>
    <cellStyle name="20 % - Markeringsfarve4 2 4 2 2 3 6" xfId="2617"/>
    <cellStyle name="20 % - Markeringsfarve4 2 4 2 2 4" xfId="2618"/>
    <cellStyle name="20 % - Markeringsfarve4 2 4 2 2 4 2" xfId="2619"/>
    <cellStyle name="20 % - Markeringsfarve4 2 4 2 2 4 3" xfId="2620"/>
    <cellStyle name="20 % - Markeringsfarve4 2 4 2 2 4 4" xfId="2621"/>
    <cellStyle name="20 % - Markeringsfarve4 2 4 2 2 4 5" xfId="2622"/>
    <cellStyle name="20 % - Markeringsfarve4 2 4 2 2 4 6" xfId="2623"/>
    <cellStyle name="20 % - Markeringsfarve4 2 4 2 2 5" xfId="2624"/>
    <cellStyle name="20 % - Markeringsfarve4 2 4 2 2 6" xfId="2625"/>
    <cellStyle name="20 % - Markeringsfarve4 2 4 2 2 7" xfId="2626"/>
    <cellStyle name="20 % - Markeringsfarve4 2 4 2 2 8" xfId="2627"/>
    <cellStyle name="20 % - Markeringsfarve4 2 4 2 2 9" xfId="2628"/>
    <cellStyle name="20 % - Markeringsfarve4 2 4 2 3" xfId="2629"/>
    <cellStyle name="20 % - Markeringsfarve4 2 4 2 3 2" xfId="2630"/>
    <cellStyle name="20 % - Markeringsfarve4 2 4 2 3 3" xfId="2631"/>
    <cellStyle name="20 % - Markeringsfarve4 2 4 2 3 4" xfId="2632"/>
    <cellStyle name="20 % - Markeringsfarve4 2 4 2 3 5" xfId="2633"/>
    <cellStyle name="20 % - Markeringsfarve4 2 4 2 3 6" xfId="2634"/>
    <cellStyle name="20 % - Markeringsfarve4 2 4 2 4" xfId="2635"/>
    <cellStyle name="20 % - Markeringsfarve4 2 4 2 4 2" xfId="2636"/>
    <cellStyle name="20 % - Markeringsfarve4 2 4 2 4 3" xfId="2637"/>
    <cellStyle name="20 % - Markeringsfarve4 2 4 2 4 4" xfId="2638"/>
    <cellStyle name="20 % - Markeringsfarve4 2 4 2 4 5" xfId="2639"/>
    <cellStyle name="20 % - Markeringsfarve4 2 4 2 4 6" xfId="2640"/>
    <cellStyle name="20 % - Markeringsfarve4 2 4 2 5" xfId="2641"/>
    <cellStyle name="20 % - Markeringsfarve4 2 4 2 5 2" xfId="2642"/>
    <cellStyle name="20 % - Markeringsfarve4 2 4 2 5 3" xfId="2643"/>
    <cellStyle name="20 % - Markeringsfarve4 2 4 2 5 4" xfId="2644"/>
    <cellStyle name="20 % - Markeringsfarve4 2 4 2 5 5" xfId="2645"/>
    <cellStyle name="20 % - Markeringsfarve4 2 4 2 5 6" xfId="2646"/>
    <cellStyle name="20 % - Markeringsfarve4 2 4 2 6" xfId="2647"/>
    <cellStyle name="20 % - Markeringsfarve4 2 4 2 7" xfId="2648"/>
    <cellStyle name="20 % - Markeringsfarve4 2 4 2 8" xfId="2649"/>
    <cellStyle name="20 % - Markeringsfarve4 2 4 2 9" xfId="2650"/>
    <cellStyle name="20 % - Markeringsfarve4 2 4 3" xfId="2651"/>
    <cellStyle name="20 % - Markeringsfarve4 2 4 3 2" xfId="2652"/>
    <cellStyle name="20 % - Markeringsfarve4 2 4 3 2 2" xfId="2653"/>
    <cellStyle name="20 % - Markeringsfarve4 2 4 3 2 3" xfId="2654"/>
    <cellStyle name="20 % - Markeringsfarve4 2 4 3 2 4" xfId="2655"/>
    <cellStyle name="20 % - Markeringsfarve4 2 4 3 2 5" xfId="2656"/>
    <cellStyle name="20 % - Markeringsfarve4 2 4 3 2 6" xfId="2657"/>
    <cellStyle name="20 % - Markeringsfarve4 2 4 3 3" xfId="2658"/>
    <cellStyle name="20 % - Markeringsfarve4 2 4 3 3 2" xfId="2659"/>
    <cellStyle name="20 % - Markeringsfarve4 2 4 3 3 3" xfId="2660"/>
    <cellStyle name="20 % - Markeringsfarve4 2 4 3 3 4" xfId="2661"/>
    <cellStyle name="20 % - Markeringsfarve4 2 4 3 3 5" xfId="2662"/>
    <cellStyle name="20 % - Markeringsfarve4 2 4 3 3 6" xfId="2663"/>
    <cellStyle name="20 % - Markeringsfarve4 2 4 3 4" xfId="2664"/>
    <cellStyle name="20 % - Markeringsfarve4 2 4 3 4 2" xfId="2665"/>
    <cellStyle name="20 % - Markeringsfarve4 2 4 3 4 3" xfId="2666"/>
    <cellStyle name="20 % - Markeringsfarve4 2 4 3 4 4" xfId="2667"/>
    <cellStyle name="20 % - Markeringsfarve4 2 4 3 4 5" xfId="2668"/>
    <cellStyle name="20 % - Markeringsfarve4 2 4 3 4 6" xfId="2669"/>
    <cellStyle name="20 % - Markeringsfarve4 2 4 3 5" xfId="2670"/>
    <cellStyle name="20 % - Markeringsfarve4 2 4 3 6" xfId="2671"/>
    <cellStyle name="20 % - Markeringsfarve4 2 4 3 7" xfId="2672"/>
    <cellStyle name="20 % - Markeringsfarve4 2 4 3 8" xfId="2673"/>
    <cellStyle name="20 % - Markeringsfarve4 2 4 3 9" xfId="2674"/>
    <cellStyle name="20 % - Markeringsfarve4 2 4 4" xfId="2675"/>
    <cellStyle name="20 % - Markeringsfarve4 2 4 4 2" xfId="2676"/>
    <cellStyle name="20 % - Markeringsfarve4 2 4 4 3" xfId="2677"/>
    <cellStyle name="20 % - Markeringsfarve4 2 4 4 4" xfId="2678"/>
    <cellStyle name="20 % - Markeringsfarve4 2 4 4 5" xfId="2679"/>
    <cellStyle name="20 % - Markeringsfarve4 2 4 4 6" xfId="2680"/>
    <cellStyle name="20 % - Markeringsfarve4 2 4 5" xfId="2681"/>
    <cellStyle name="20 % - Markeringsfarve4 2 4 5 2" xfId="2682"/>
    <cellStyle name="20 % - Markeringsfarve4 2 4 5 3" xfId="2683"/>
    <cellStyle name="20 % - Markeringsfarve4 2 4 5 4" xfId="2684"/>
    <cellStyle name="20 % - Markeringsfarve4 2 4 5 5" xfId="2685"/>
    <cellStyle name="20 % - Markeringsfarve4 2 4 5 6" xfId="2686"/>
    <cellStyle name="20 % - Markeringsfarve4 2 4 6" xfId="2687"/>
    <cellStyle name="20 % - Markeringsfarve4 2 4 6 2" xfId="2688"/>
    <cellStyle name="20 % - Markeringsfarve4 2 4 6 3" xfId="2689"/>
    <cellStyle name="20 % - Markeringsfarve4 2 4 6 4" xfId="2690"/>
    <cellStyle name="20 % - Markeringsfarve4 2 4 6 5" xfId="2691"/>
    <cellStyle name="20 % - Markeringsfarve4 2 4 6 6" xfId="2692"/>
    <cellStyle name="20 % - Markeringsfarve4 2 4 7" xfId="2693"/>
    <cellStyle name="20 % - Markeringsfarve4 2 4 8" xfId="2694"/>
    <cellStyle name="20 % - Markeringsfarve4 2 4 9" xfId="2695"/>
    <cellStyle name="20 % - Markeringsfarve4 2 5" xfId="2696"/>
    <cellStyle name="20 % - Markeringsfarve4 2 5 10" xfId="2697"/>
    <cellStyle name="20 % - Markeringsfarve4 2 5 2" xfId="2698"/>
    <cellStyle name="20 % - Markeringsfarve4 2 5 2 2" xfId="2699"/>
    <cellStyle name="20 % - Markeringsfarve4 2 5 2 2 2" xfId="2700"/>
    <cellStyle name="20 % - Markeringsfarve4 2 5 2 2 3" xfId="2701"/>
    <cellStyle name="20 % - Markeringsfarve4 2 5 2 2 4" xfId="2702"/>
    <cellStyle name="20 % - Markeringsfarve4 2 5 2 2 5" xfId="2703"/>
    <cellStyle name="20 % - Markeringsfarve4 2 5 2 2 6" xfId="2704"/>
    <cellStyle name="20 % - Markeringsfarve4 2 5 2 3" xfId="2705"/>
    <cellStyle name="20 % - Markeringsfarve4 2 5 2 3 2" xfId="2706"/>
    <cellStyle name="20 % - Markeringsfarve4 2 5 2 3 3" xfId="2707"/>
    <cellStyle name="20 % - Markeringsfarve4 2 5 2 3 4" xfId="2708"/>
    <cellStyle name="20 % - Markeringsfarve4 2 5 2 3 5" xfId="2709"/>
    <cellStyle name="20 % - Markeringsfarve4 2 5 2 3 6" xfId="2710"/>
    <cellStyle name="20 % - Markeringsfarve4 2 5 2 4" xfId="2711"/>
    <cellStyle name="20 % - Markeringsfarve4 2 5 2 4 2" xfId="2712"/>
    <cellStyle name="20 % - Markeringsfarve4 2 5 2 4 3" xfId="2713"/>
    <cellStyle name="20 % - Markeringsfarve4 2 5 2 4 4" xfId="2714"/>
    <cellStyle name="20 % - Markeringsfarve4 2 5 2 4 5" xfId="2715"/>
    <cellStyle name="20 % - Markeringsfarve4 2 5 2 4 6" xfId="2716"/>
    <cellStyle name="20 % - Markeringsfarve4 2 5 2 5" xfId="2717"/>
    <cellStyle name="20 % - Markeringsfarve4 2 5 2 6" xfId="2718"/>
    <cellStyle name="20 % - Markeringsfarve4 2 5 2 7" xfId="2719"/>
    <cellStyle name="20 % - Markeringsfarve4 2 5 2 8" xfId="2720"/>
    <cellStyle name="20 % - Markeringsfarve4 2 5 2 9" xfId="2721"/>
    <cellStyle name="20 % - Markeringsfarve4 2 5 3" xfId="2722"/>
    <cellStyle name="20 % - Markeringsfarve4 2 5 3 2" xfId="2723"/>
    <cellStyle name="20 % - Markeringsfarve4 2 5 3 3" xfId="2724"/>
    <cellStyle name="20 % - Markeringsfarve4 2 5 3 4" xfId="2725"/>
    <cellStyle name="20 % - Markeringsfarve4 2 5 3 5" xfId="2726"/>
    <cellStyle name="20 % - Markeringsfarve4 2 5 3 6" xfId="2727"/>
    <cellStyle name="20 % - Markeringsfarve4 2 5 4" xfId="2728"/>
    <cellStyle name="20 % - Markeringsfarve4 2 5 4 2" xfId="2729"/>
    <cellStyle name="20 % - Markeringsfarve4 2 5 4 3" xfId="2730"/>
    <cellStyle name="20 % - Markeringsfarve4 2 5 4 4" xfId="2731"/>
    <cellStyle name="20 % - Markeringsfarve4 2 5 4 5" xfId="2732"/>
    <cellStyle name="20 % - Markeringsfarve4 2 5 4 6" xfId="2733"/>
    <cellStyle name="20 % - Markeringsfarve4 2 5 5" xfId="2734"/>
    <cellStyle name="20 % - Markeringsfarve4 2 5 5 2" xfId="2735"/>
    <cellStyle name="20 % - Markeringsfarve4 2 5 5 3" xfId="2736"/>
    <cellStyle name="20 % - Markeringsfarve4 2 5 5 4" xfId="2737"/>
    <cellStyle name="20 % - Markeringsfarve4 2 5 5 5" xfId="2738"/>
    <cellStyle name="20 % - Markeringsfarve4 2 5 5 6" xfId="2739"/>
    <cellStyle name="20 % - Markeringsfarve4 2 5 6" xfId="2740"/>
    <cellStyle name="20 % - Markeringsfarve4 2 5 7" xfId="2741"/>
    <cellStyle name="20 % - Markeringsfarve4 2 5 8" xfId="2742"/>
    <cellStyle name="20 % - Markeringsfarve4 2 5 9" xfId="2743"/>
    <cellStyle name="20 % - Markeringsfarve4 2 6" xfId="2744"/>
    <cellStyle name="20 % - Markeringsfarve4 2 6 2" xfId="2745"/>
    <cellStyle name="20 % - Markeringsfarve4 2 6 2 2" xfId="2746"/>
    <cellStyle name="20 % - Markeringsfarve4 2 6 2 3" xfId="2747"/>
    <cellStyle name="20 % - Markeringsfarve4 2 6 2 4" xfId="2748"/>
    <cellStyle name="20 % - Markeringsfarve4 2 6 2 5" xfId="2749"/>
    <cellStyle name="20 % - Markeringsfarve4 2 6 2 6" xfId="2750"/>
    <cellStyle name="20 % - Markeringsfarve4 2 6 3" xfId="2751"/>
    <cellStyle name="20 % - Markeringsfarve4 2 6 3 2" xfId="2752"/>
    <cellStyle name="20 % - Markeringsfarve4 2 6 3 3" xfId="2753"/>
    <cellStyle name="20 % - Markeringsfarve4 2 6 3 4" xfId="2754"/>
    <cellStyle name="20 % - Markeringsfarve4 2 6 3 5" xfId="2755"/>
    <cellStyle name="20 % - Markeringsfarve4 2 6 3 6" xfId="2756"/>
    <cellStyle name="20 % - Markeringsfarve4 2 6 4" xfId="2757"/>
    <cellStyle name="20 % - Markeringsfarve4 2 6 4 2" xfId="2758"/>
    <cellStyle name="20 % - Markeringsfarve4 2 6 4 3" xfId="2759"/>
    <cellStyle name="20 % - Markeringsfarve4 2 6 4 4" xfId="2760"/>
    <cellStyle name="20 % - Markeringsfarve4 2 6 4 5" xfId="2761"/>
    <cellStyle name="20 % - Markeringsfarve4 2 6 4 6" xfId="2762"/>
    <cellStyle name="20 % - Markeringsfarve4 2 6 5" xfId="2763"/>
    <cellStyle name="20 % - Markeringsfarve4 2 6 6" xfId="2764"/>
    <cellStyle name="20 % - Markeringsfarve4 2 6 7" xfId="2765"/>
    <cellStyle name="20 % - Markeringsfarve4 2 6 8" xfId="2766"/>
    <cellStyle name="20 % - Markeringsfarve4 2 6 9" xfId="2767"/>
    <cellStyle name="20 % - Markeringsfarve4 2 7" xfId="2768"/>
    <cellStyle name="20 % - Markeringsfarve4 2 7 2" xfId="2769"/>
    <cellStyle name="20 % - Markeringsfarve4 2 7 3" xfId="2770"/>
    <cellStyle name="20 % - Markeringsfarve4 2 7 4" xfId="2771"/>
    <cellStyle name="20 % - Markeringsfarve4 2 7 5" xfId="2772"/>
    <cellStyle name="20 % - Markeringsfarve4 2 7 6" xfId="2773"/>
    <cellStyle name="20 % - Markeringsfarve4 2 8" xfId="2774"/>
    <cellStyle name="20 % - Markeringsfarve4 2 8 2" xfId="2775"/>
    <cellStyle name="20 % - Markeringsfarve4 2 8 3" xfId="2776"/>
    <cellStyle name="20 % - Markeringsfarve4 2 8 4" xfId="2777"/>
    <cellStyle name="20 % - Markeringsfarve4 2 8 5" xfId="2778"/>
    <cellStyle name="20 % - Markeringsfarve4 2 8 6" xfId="2779"/>
    <cellStyle name="20 % - Markeringsfarve4 2 9" xfId="2780"/>
    <cellStyle name="20 % - Markeringsfarve4 2 9 2" xfId="2781"/>
    <cellStyle name="20 % - Markeringsfarve4 2 9 3" xfId="2782"/>
    <cellStyle name="20 % - Markeringsfarve4 2 9 4" xfId="2783"/>
    <cellStyle name="20 % - Markeringsfarve4 2 9 5" xfId="2784"/>
    <cellStyle name="20 % - Markeringsfarve4 2 9 6" xfId="2785"/>
    <cellStyle name="20 % - Markeringsfarve4 2_Budget" xfId="2786"/>
    <cellStyle name="20 % - Markeringsfarve4 3" xfId="2787"/>
    <cellStyle name="20 % - Markeringsfarve4 3 2" xfId="2788"/>
    <cellStyle name="20 % - Markeringsfarve4 3 2 2" xfId="2789"/>
    <cellStyle name="20 % - Markeringsfarve4 3 2 2 2" xfId="2790"/>
    <cellStyle name="20 % - Markeringsfarve4 3 2 2 2 2" xfId="2791"/>
    <cellStyle name="20 % - Markeringsfarve4 3 2 2 2 3" xfId="2792"/>
    <cellStyle name="20 % - Markeringsfarve4 3 2 2 2 4" xfId="2793"/>
    <cellStyle name="20 % - Markeringsfarve4 3 2 2 2 5" xfId="2794"/>
    <cellStyle name="20 % - Markeringsfarve4 3 2 2 2 6" xfId="2795"/>
    <cellStyle name="20 % - Markeringsfarve4 3 2 2 3" xfId="2796"/>
    <cellStyle name="20 % - Markeringsfarve4 3 2 2 4" xfId="2797"/>
    <cellStyle name="20 % - Markeringsfarve4 3 2 2 5" xfId="2798"/>
    <cellStyle name="20 % - Markeringsfarve4 3 2 2 6" xfId="2799"/>
    <cellStyle name="20 % - Markeringsfarve4 3 2 2 7" xfId="2800"/>
    <cellStyle name="20 % - Markeringsfarve4 3 2 3" xfId="2801"/>
    <cellStyle name="20 % - Markeringsfarve4 3 2 3 2" xfId="2802"/>
    <cellStyle name="20 % - Markeringsfarve4 3 2 3 3" xfId="2803"/>
    <cellStyle name="20 % - Markeringsfarve4 3 2 3 4" xfId="2804"/>
    <cellStyle name="20 % - Markeringsfarve4 3 2 3 5" xfId="2805"/>
    <cellStyle name="20 % - Markeringsfarve4 3 2 3 6" xfId="2806"/>
    <cellStyle name="20 % - Markeringsfarve4 3 2 4" xfId="2807"/>
    <cellStyle name="20 % - Markeringsfarve4 3 2 5" xfId="2808"/>
    <cellStyle name="20 % - Markeringsfarve4 3 2 6" xfId="2809"/>
    <cellStyle name="20 % - Markeringsfarve4 3 2 7" xfId="2810"/>
    <cellStyle name="20 % - Markeringsfarve4 3 2 8" xfId="2811"/>
    <cellStyle name="20 % - Markeringsfarve4 3 2 9" xfId="2812"/>
    <cellStyle name="20 % - Markeringsfarve4 3 3" xfId="2813"/>
    <cellStyle name="20 % - Markeringsfarve4 3_Budget" xfId="2814"/>
    <cellStyle name="20 % - Markeringsfarve4 4" xfId="2815"/>
    <cellStyle name="20 % - Markeringsfarve4 4 2" xfId="2816"/>
    <cellStyle name="20 % - Markeringsfarve4 5" xfId="2817"/>
    <cellStyle name="20 % - Markeringsfarve4 6" xfId="2818"/>
    <cellStyle name="20 % - Markeringsfarve4 6 10" xfId="2819"/>
    <cellStyle name="20 % - Markeringsfarve4 6 2" xfId="2820"/>
    <cellStyle name="20 % - Markeringsfarve4 6 2 2" xfId="2821"/>
    <cellStyle name="20 % - Markeringsfarve4 6 2 2 2" xfId="2822"/>
    <cellStyle name="20 % - Markeringsfarve4 6 2 2 3" xfId="2823"/>
    <cellStyle name="20 % - Markeringsfarve4 6 2 2 4" xfId="2824"/>
    <cellStyle name="20 % - Markeringsfarve4 6 2 2 5" xfId="2825"/>
    <cellStyle name="20 % - Markeringsfarve4 6 2 2 6" xfId="2826"/>
    <cellStyle name="20 % - Markeringsfarve4 6 2 3" xfId="2827"/>
    <cellStyle name="20 % - Markeringsfarve4 6 2 3 2" xfId="2828"/>
    <cellStyle name="20 % - Markeringsfarve4 6 2 3 3" xfId="2829"/>
    <cellStyle name="20 % - Markeringsfarve4 6 2 3 4" xfId="2830"/>
    <cellStyle name="20 % - Markeringsfarve4 6 2 3 5" xfId="2831"/>
    <cellStyle name="20 % - Markeringsfarve4 6 2 3 6" xfId="2832"/>
    <cellStyle name="20 % - Markeringsfarve4 6 2 4" xfId="2833"/>
    <cellStyle name="20 % - Markeringsfarve4 6 2 5" xfId="2834"/>
    <cellStyle name="20 % - Markeringsfarve4 6 2 6" xfId="2835"/>
    <cellStyle name="20 % - Markeringsfarve4 6 2 7" xfId="2836"/>
    <cellStyle name="20 % - Markeringsfarve4 6 2 8" xfId="2837"/>
    <cellStyle name="20 % - Markeringsfarve4 6 3" xfId="2838"/>
    <cellStyle name="20 % - Markeringsfarve4 6 4" xfId="2839"/>
    <cellStyle name="20 % - Markeringsfarve4 6 4 2" xfId="2840"/>
    <cellStyle name="20 % - Markeringsfarve4 6 4 3" xfId="2841"/>
    <cellStyle name="20 % - Markeringsfarve4 6 4 4" xfId="2842"/>
    <cellStyle name="20 % - Markeringsfarve4 6 4 5" xfId="2843"/>
    <cellStyle name="20 % - Markeringsfarve4 6 4 6" xfId="2844"/>
    <cellStyle name="20 % - Markeringsfarve4 6 5" xfId="2845"/>
    <cellStyle name="20 % - Markeringsfarve4 6 5 2" xfId="2846"/>
    <cellStyle name="20 % - Markeringsfarve4 6 5 3" xfId="2847"/>
    <cellStyle name="20 % - Markeringsfarve4 6 5 4" xfId="2848"/>
    <cellStyle name="20 % - Markeringsfarve4 6 5 5" xfId="2849"/>
    <cellStyle name="20 % - Markeringsfarve4 6 5 6" xfId="2850"/>
    <cellStyle name="20 % - Markeringsfarve4 6 6" xfId="2851"/>
    <cellStyle name="20 % - Markeringsfarve4 6 7" xfId="2852"/>
    <cellStyle name="20 % - Markeringsfarve4 6 8" xfId="2853"/>
    <cellStyle name="20 % - Markeringsfarve4 6 9" xfId="2854"/>
    <cellStyle name="20 % - Markeringsfarve4 7" xfId="2855"/>
    <cellStyle name="20 % - Markeringsfarve4 8" xfId="2856"/>
    <cellStyle name="20 % - Markeringsfarve4 9" xfId="2857"/>
    <cellStyle name="20 % - Markeringsfarve5" xfId="2858" builtinId="46" customBuiltin="1"/>
    <cellStyle name="20 % - Markeringsfarve5 10" xfId="2859"/>
    <cellStyle name="20 % - Markeringsfarve5 11" xfId="2860"/>
    <cellStyle name="20 % - Markeringsfarve5 11 2" xfId="2861"/>
    <cellStyle name="20 % - Markeringsfarve5 12" xfId="2862"/>
    <cellStyle name="20 % - Markeringsfarve5 13" xfId="2863"/>
    <cellStyle name="20 % - Markeringsfarve5 14" xfId="2864"/>
    <cellStyle name="20 % - Markeringsfarve5 15" xfId="2865"/>
    <cellStyle name="20 % - Markeringsfarve5 16" xfId="2866"/>
    <cellStyle name="20 % - Markeringsfarve5 17" xfId="2867"/>
    <cellStyle name="20 % - Markeringsfarve5 18" xfId="2868"/>
    <cellStyle name="20 % - Markeringsfarve5 19" xfId="2869"/>
    <cellStyle name="20 % - Markeringsfarve5 2" xfId="2870"/>
    <cellStyle name="20 % - Markeringsfarve5 2 10" xfId="2871"/>
    <cellStyle name="20 % - Markeringsfarve5 2 11" xfId="2872"/>
    <cellStyle name="20 % - Markeringsfarve5 2 12" xfId="2873"/>
    <cellStyle name="20 % - Markeringsfarve5 2 13" xfId="2874"/>
    <cellStyle name="20 % - Markeringsfarve5 2 14" xfId="2875"/>
    <cellStyle name="20 % - Markeringsfarve5 2 15" xfId="2876"/>
    <cellStyle name="20 % - Markeringsfarve5 2 16" xfId="2877"/>
    <cellStyle name="20 % - Markeringsfarve5 2 17" xfId="2878"/>
    <cellStyle name="20 % - Markeringsfarve5 2 2" xfId="2879"/>
    <cellStyle name="20 % - Markeringsfarve5 2 2 10" xfId="2880"/>
    <cellStyle name="20 % - Markeringsfarve5 2 2 11" xfId="2881"/>
    <cellStyle name="20 % - Markeringsfarve5 2 2 12" xfId="2882"/>
    <cellStyle name="20 % - Markeringsfarve5 2 2 13" xfId="2883"/>
    <cellStyle name="20 % - Markeringsfarve5 2 2 14" xfId="2884"/>
    <cellStyle name="20 % - Markeringsfarve5 2 2 2" xfId="2885"/>
    <cellStyle name="20 % - Markeringsfarve5 2 2 2 10" xfId="2886"/>
    <cellStyle name="20 % - Markeringsfarve5 2 2 2 11" xfId="2887"/>
    <cellStyle name="20 % - Markeringsfarve5 2 2 2 12" xfId="2888"/>
    <cellStyle name="20 % - Markeringsfarve5 2 2 2 2" xfId="2889"/>
    <cellStyle name="20 % - Markeringsfarve5 2 2 2 2 10" xfId="2890"/>
    <cellStyle name="20 % - Markeringsfarve5 2 2 2 2 11" xfId="2891"/>
    <cellStyle name="20 % - Markeringsfarve5 2 2 2 2 2" xfId="2892"/>
    <cellStyle name="20 % - Markeringsfarve5 2 2 2 2 2 10" xfId="2893"/>
    <cellStyle name="20 % - Markeringsfarve5 2 2 2 2 2 2" xfId="2894"/>
    <cellStyle name="20 % - Markeringsfarve5 2 2 2 2 2 2 2" xfId="2895"/>
    <cellStyle name="20 % - Markeringsfarve5 2 2 2 2 2 2 3" xfId="2896"/>
    <cellStyle name="20 % - Markeringsfarve5 2 2 2 2 2 2 4" xfId="2897"/>
    <cellStyle name="20 % - Markeringsfarve5 2 2 2 2 2 2 5" xfId="2898"/>
    <cellStyle name="20 % - Markeringsfarve5 2 2 2 2 2 2 6" xfId="2899"/>
    <cellStyle name="20 % - Markeringsfarve5 2 2 2 2 2 3" xfId="2900"/>
    <cellStyle name="20 % - Markeringsfarve5 2 2 2 2 2 3 2" xfId="2901"/>
    <cellStyle name="20 % - Markeringsfarve5 2 2 2 2 2 3 3" xfId="2902"/>
    <cellStyle name="20 % - Markeringsfarve5 2 2 2 2 2 3 4" xfId="2903"/>
    <cellStyle name="20 % - Markeringsfarve5 2 2 2 2 2 3 5" xfId="2904"/>
    <cellStyle name="20 % - Markeringsfarve5 2 2 2 2 2 3 6" xfId="2905"/>
    <cellStyle name="20 % - Markeringsfarve5 2 2 2 2 2 4" xfId="2906"/>
    <cellStyle name="20 % - Markeringsfarve5 2 2 2 2 2 4 2" xfId="2907"/>
    <cellStyle name="20 % - Markeringsfarve5 2 2 2 2 2 4 3" xfId="2908"/>
    <cellStyle name="20 % - Markeringsfarve5 2 2 2 2 2 4 4" xfId="2909"/>
    <cellStyle name="20 % - Markeringsfarve5 2 2 2 2 2 4 5" xfId="2910"/>
    <cellStyle name="20 % - Markeringsfarve5 2 2 2 2 2 4 6" xfId="2911"/>
    <cellStyle name="20 % - Markeringsfarve5 2 2 2 2 2 5" xfId="2912"/>
    <cellStyle name="20 % - Markeringsfarve5 2 2 2 2 2 5 2" xfId="2913"/>
    <cellStyle name="20 % - Markeringsfarve5 2 2 2 2 2 5 3" xfId="2914"/>
    <cellStyle name="20 % - Markeringsfarve5 2 2 2 2 2 5 4" xfId="2915"/>
    <cellStyle name="20 % - Markeringsfarve5 2 2 2 2 2 5 5" xfId="2916"/>
    <cellStyle name="20 % - Markeringsfarve5 2 2 2 2 2 5 6" xfId="2917"/>
    <cellStyle name="20 % - Markeringsfarve5 2 2 2 2 2 6" xfId="2918"/>
    <cellStyle name="20 % - Markeringsfarve5 2 2 2 2 2 7" xfId="2919"/>
    <cellStyle name="20 % - Markeringsfarve5 2 2 2 2 2 8" xfId="2920"/>
    <cellStyle name="20 % - Markeringsfarve5 2 2 2 2 2 9" xfId="2921"/>
    <cellStyle name="20 % - Markeringsfarve5 2 2 2 2 3" xfId="2922"/>
    <cellStyle name="20 % - Markeringsfarve5 2 2 2 2 3 2" xfId="2923"/>
    <cellStyle name="20 % - Markeringsfarve5 2 2 2 2 3 3" xfId="2924"/>
    <cellStyle name="20 % - Markeringsfarve5 2 2 2 2 3 4" xfId="2925"/>
    <cellStyle name="20 % - Markeringsfarve5 2 2 2 2 3 5" xfId="2926"/>
    <cellStyle name="20 % - Markeringsfarve5 2 2 2 2 3 6" xfId="2927"/>
    <cellStyle name="20 % - Markeringsfarve5 2 2 2 2 4" xfId="2928"/>
    <cellStyle name="20 % - Markeringsfarve5 2 2 2 2 4 2" xfId="2929"/>
    <cellStyle name="20 % - Markeringsfarve5 2 2 2 2 4 3" xfId="2930"/>
    <cellStyle name="20 % - Markeringsfarve5 2 2 2 2 4 4" xfId="2931"/>
    <cellStyle name="20 % - Markeringsfarve5 2 2 2 2 4 5" xfId="2932"/>
    <cellStyle name="20 % - Markeringsfarve5 2 2 2 2 4 6" xfId="2933"/>
    <cellStyle name="20 % - Markeringsfarve5 2 2 2 2 5" xfId="2934"/>
    <cellStyle name="20 % - Markeringsfarve5 2 2 2 2 5 2" xfId="2935"/>
    <cellStyle name="20 % - Markeringsfarve5 2 2 2 2 5 3" xfId="2936"/>
    <cellStyle name="20 % - Markeringsfarve5 2 2 2 2 5 4" xfId="2937"/>
    <cellStyle name="20 % - Markeringsfarve5 2 2 2 2 5 5" xfId="2938"/>
    <cellStyle name="20 % - Markeringsfarve5 2 2 2 2 5 6" xfId="2939"/>
    <cellStyle name="20 % - Markeringsfarve5 2 2 2 2 6" xfId="2940"/>
    <cellStyle name="20 % - Markeringsfarve5 2 2 2 2 6 2" xfId="2941"/>
    <cellStyle name="20 % - Markeringsfarve5 2 2 2 2 6 3" xfId="2942"/>
    <cellStyle name="20 % - Markeringsfarve5 2 2 2 2 6 4" xfId="2943"/>
    <cellStyle name="20 % - Markeringsfarve5 2 2 2 2 6 5" xfId="2944"/>
    <cellStyle name="20 % - Markeringsfarve5 2 2 2 2 6 6" xfId="2945"/>
    <cellStyle name="20 % - Markeringsfarve5 2 2 2 2 7" xfId="2946"/>
    <cellStyle name="20 % - Markeringsfarve5 2 2 2 2 8" xfId="2947"/>
    <cellStyle name="20 % - Markeringsfarve5 2 2 2 2 9" xfId="2948"/>
    <cellStyle name="20 % - Markeringsfarve5 2 2 2 3" xfId="2949"/>
    <cellStyle name="20 % - Markeringsfarve5 2 2 2 3 10" xfId="2950"/>
    <cellStyle name="20 % - Markeringsfarve5 2 2 2 3 2" xfId="2951"/>
    <cellStyle name="20 % - Markeringsfarve5 2 2 2 3 2 2" xfId="2952"/>
    <cellStyle name="20 % - Markeringsfarve5 2 2 2 3 2 3" xfId="2953"/>
    <cellStyle name="20 % - Markeringsfarve5 2 2 2 3 2 4" xfId="2954"/>
    <cellStyle name="20 % - Markeringsfarve5 2 2 2 3 2 5" xfId="2955"/>
    <cellStyle name="20 % - Markeringsfarve5 2 2 2 3 2 6" xfId="2956"/>
    <cellStyle name="20 % - Markeringsfarve5 2 2 2 3 3" xfId="2957"/>
    <cellStyle name="20 % - Markeringsfarve5 2 2 2 3 3 2" xfId="2958"/>
    <cellStyle name="20 % - Markeringsfarve5 2 2 2 3 3 3" xfId="2959"/>
    <cellStyle name="20 % - Markeringsfarve5 2 2 2 3 3 4" xfId="2960"/>
    <cellStyle name="20 % - Markeringsfarve5 2 2 2 3 3 5" xfId="2961"/>
    <cellStyle name="20 % - Markeringsfarve5 2 2 2 3 3 6" xfId="2962"/>
    <cellStyle name="20 % - Markeringsfarve5 2 2 2 3 4" xfId="2963"/>
    <cellStyle name="20 % - Markeringsfarve5 2 2 2 3 4 2" xfId="2964"/>
    <cellStyle name="20 % - Markeringsfarve5 2 2 2 3 4 3" xfId="2965"/>
    <cellStyle name="20 % - Markeringsfarve5 2 2 2 3 4 4" xfId="2966"/>
    <cellStyle name="20 % - Markeringsfarve5 2 2 2 3 4 5" xfId="2967"/>
    <cellStyle name="20 % - Markeringsfarve5 2 2 2 3 4 6" xfId="2968"/>
    <cellStyle name="20 % - Markeringsfarve5 2 2 2 3 5" xfId="2969"/>
    <cellStyle name="20 % - Markeringsfarve5 2 2 2 3 5 2" xfId="2970"/>
    <cellStyle name="20 % - Markeringsfarve5 2 2 2 3 5 3" xfId="2971"/>
    <cellStyle name="20 % - Markeringsfarve5 2 2 2 3 5 4" xfId="2972"/>
    <cellStyle name="20 % - Markeringsfarve5 2 2 2 3 5 5" xfId="2973"/>
    <cellStyle name="20 % - Markeringsfarve5 2 2 2 3 5 6" xfId="2974"/>
    <cellStyle name="20 % - Markeringsfarve5 2 2 2 3 6" xfId="2975"/>
    <cellStyle name="20 % - Markeringsfarve5 2 2 2 3 7" xfId="2976"/>
    <cellStyle name="20 % - Markeringsfarve5 2 2 2 3 8" xfId="2977"/>
    <cellStyle name="20 % - Markeringsfarve5 2 2 2 3 9" xfId="2978"/>
    <cellStyle name="20 % - Markeringsfarve5 2 2 2 4" xfId="2979"/>
    <cellStyle name="20 % - Markeringsfarve5 2 2 2 4 2" xfId="2980"/>
    <cellStyle name="20 % - Markeringsfarve5 2 2 2 4 3" xfId="2981"/>
    <cellStyle name="20 % - Markeringsfarve5 2 2 2 4 4" xfId="2982"/>
    <cellStyle name="20 % - Markeringsfarve5 2 2 2 4 5" xfId="2983"/>
    <cellStyle name="20 % - Markeringsfarve5 2 2 2 4 6" xfId="2984"/>
    <cellStyle name="20 % - Markeringsfarve5 2 2 2 5" xfId="2985"/>
    <cellStyle name="20 % - Markeringsfarve5 2 2 2 5 2" xfId="2986"/>
    <cellStyle name="20 % - Markeringsfarve5 2 2 2 5 3" xfId="2987"/>
    <cellStyle name="20 % - Markeringsfarve5 2 2 2 5 4" xfId="2988"/>
    <cellStyle name="20 % - Markeringsfarve5 2 2 2 5 5" xfId="2989"/>
    <cellStyle name="20 % - Markeringsfarve5 2 2 2 5 6" xfId="2990"/>
    <cellStyle name="20 % - Markeringsfarve5 2 2 2 6" xfId="2991"/>
    <cellStyle name="20 % - Markeringsfarve5 2 2 2 6 2" xfId="2992"/>
    <cellStyle name="20 % - Markeringsfarve5 2 2 2 6 3" xfId="2993"/>
    <cellStyle name="20 % - Markeringsfarve5 2 2 2 6 4" xfId="2994"/>
    <cellStyle name="20 % - Markeringsfarve5 2 2 2 6 5" xfId="2995"/>
    <cellStyle name="20 % - Markeringsfarve5 2 2 2 6 6" xfId="2996"/>
    <cellStyle name="20 % - Markeringsfarve5 2 2 2 7" xfId="2997"/>
    <cellStyle name="20 % - Markeringsfarve5 2 2 2 7 2" xfId="2998"/>
    <cellStyle name="20 % - Markeringsfarve5 2 2 2 7 3" xfId="2999"/>
    <cellStyle name="20 % - Markeringsfarve5 2 2 2 7 4" xfId="3000"/>
    <cellStyle name="20 % - Markeringsfarve5 2 2 2 7 5" xfId="3001"/>
    <cellStyle name="20 % - Markeringsfarve5 2 2 2 7 6" xfId="3002"/>
    <cellStyle name="20 % - Markeringsfarve5 2 2 2 8" xfId="3003"/>
    <cellStyle name="20 % - Markeringsfarve5 2 2 2 9" xfId="3004"/>
    <cellStyle name="20 % - Markeringsfarve5 2 2 3" xfId="3005"/>
    <cellStyle name="20 % - Markeringsfarve5 2 2 3 10" xfId="3006"/>
    <cellStyle name="20 % - Markeringsfarve5 2 2 3 11" xfId="3007"/>
    <cellStyle name="20 % - Markeringsfarve5 2 2 3 2" xfId="3008"/>
    <cellStyle name="20 % - Markeringsfarve5 2 2 3 2 10" xfId="3009"/>
    <cellStyle name="20 % - Markeringsfarve5 2 2 3 2 2" xfId="3010"/>
    <cellStyle name="20 % - Markeringsfarve5 2 2 3 2 2 2" xfId="3011"/>
    <cellStyle name="20 % - Markeringsfarve5 2 2 3 2 2 2 2" xfId="3012"/>
    <cellStyle name="20 % - Markeringsfarve5 2 2 3 2 2 2 3" xfId="3013"/>
    <cellStyle name="20 % - Markeringsfarve5 2 2 3 2 2 2 4" xfId="3014"/>
    <cellStyle name="20 % - Markeringsfarve5 2 2 3 2 2 2 5" xfId="3015"/>
    <cellStyle name="20 % - Markeringsfarve5 2 2 3 2 2 2 6" xfId="3016"/>
    <cellStyle name="20 % - Markeringsfarve5 2 2 3 2 2 3" xfId="3017"/>
    <cellStyle name="20 % - Markeringsfarve5 2 2 3 2 2 3 2" xfId="3018"/>
    <cellStyle name="20 % - Markeringsfarve5 2 2 3 2 2 3 3" xfId="3019"/>
    <cellStyle name="20 % - Markeringsfarve5 2 2 3 2 2 3 4" xfId="3020"/>
    <cellStyle name="20 % - Markeringsfarve5 2 2 3 2 2 3 5" xfId="3021"/>
    <cellStyle name="20 % - Markeringsfarve5 2 2 3 2 2 3 6" xfId="3022"/>
    <cellStyle name="20 % - Markeringsfarve5 2 2 3 2 2 4" xfId="3023"/>
    <cellStyle name="20 % - Markeringsfarve5 2 2 3 2 2 4 2" xfId="3024"/>
    <cellStyle name="20 % - Markeringsfarve5 2 2 3 2 2 4 3" xfId="3025"/>
    <cellStyle name="20 % - Markeringsfarve5 2 2 3 2 2 4 4" xfId="3026"/>
    <cellStyle name="20 % - Markeringsfarve5 2 2 3 2 2 4 5" xfId="3027"/>
    <cellStyle name="20 % - Markeringsfarve5 2 2 3 2 2 4 6" xfId="3028"/>
    <cellStyle name="20 % - Markeringsfarve5 2 2 3 2 2 5" xfId="3029"/>
    <cellStyle name="20 % - Markeringsfarve5 2 2 3 2 2 6" xfId="3030"/>
    <cellStyle name="20 % - Markeringsfarve5 2 2 3 2 2 7" xfId="3031"/>
    <cellStyle name="20 % - Markeringsfarve5 2 2 3 2 2 8" xfId="3032"/>
    <cellStyle name="20 % - Markeringsfarve5 2 2 3 2 2 9" xfId="3033"/>
    <cellStyle name="20 % - Markeringsfarve5 2 2 3 2 3" xfId="3034"/>
    <cellStyle name="20 % - Markeringsfarve5 2 2 3 2 3 2" xfId="3035"/>
    <cellStyle name="20 % - Markeringsfarve5 2 2 3 2 3 3" xfId="3036"/>
    <cellStyle name="20 % - Markeringsfarve5 2 2 3 2 3 4" xfId="3037"/>
    <cellStyle name="20 % - Markeringsfarve5 2 2 3 2 3 5" xfId="3038"/>
    <cellStyle name="20 % - Markeringsfarve5 2 2 3 2 3 6" xfId="3039"/>
    <cellStyle name="20 % - Markeringsfarve5 2 2 3 2 4" xfId="3040"/>
    <cellStyle name="20 % - Markeringsfarve5 2 2 3 2 4 2" xfId="3041"/>
    <cellStyle name="20 % - Markeringsfarve5 2 2 3 2 4 3" xfId="3042"/>
    <cellStyle name="20 % - Markeringsfarve5 2 2 3 2 4 4" xfId="3043"/>
    <cellStyle name="20 % - Markeringsfarve5 2 2 3 2 4 5" xfId="3044"/>
    <cellStyle name="20 % - Markeringsfarve5 2 2 3 2 4 6" xfId="3045"/>
    <cellStyle name="20 % - Markeringsfarve5 2 2 3 2 5" xfId="3046"/>
    <cellStyle name="20 % - Markeringsfarve5 2 2 3 2 5 2" xfId="3047"/>
    <cellStyle name="20 % - Markeringsfarve5 2 2 3 2 5 3" xfId="3048"/>
    <cellStyle name="20 % - Markeringsfarve5 2 2 3 2 5 4" xfId="3049"/>
    <cellStyle name="20 % - Markeringsfarve5 2 2 3 2 5 5" xfId="3050"/>
    <cellStyle name="20 % - Markeringsfarve5 2 2 3 2 5 6" xfId="3051"/>
    <cellStyle name="20 % - Markeringsfarve5 2 2 3 2 6" xfId="3052"/>
    <cellStyle name="20 % - Markeringsfarve5 2 2 3 2 7" xfId="3053"/>
    <cellStyle name="20 % - Markeringsfarve5 2 2 3 2 8" xfId="3054"/>
    <cellStyle name="20 % - Markeringsfarve5 2 2 3 2 9" xfId="3055"/>
    <cellStyle name="20 % - Markeringsfarve5 2 2 3 3" xfId="3056"/>
    <cellStyle name="20 % - Markeringsfarve5 2 2 3 3 2" xfId="3057"/>
    <cellStyle name="20 % - Markeringsfarve5 2 2 3 3 2 2" xfId="3058"/>
    <cellStyle name="20 % - Markeringsfarve5 2 2 3 3 2 3" xfId="3059"/>
    <cellStyle name="20 % - Markeringsfarve5 2 2 3 3 2 4" xfId="3060"/>
    <cellStyle name="20 % - Markeringsfarve5 2 2 3 3 2 5" xfId="3061"/>
    <cellStyle name="20 % - Markeringsfarve5 2 2 3 3 2 6" xfId="3062"/>
    <cellStyle name="20 % - Markeringsfarve5 2 2 3 3 3" xfId="3063"/>
    <cellStyle name="20 % - Markeringsfarve5 2 2 3 3 3 2" xfId="3064"/>
    <cellStyle name="20 % - Markeringsfarve5 2 2 3 3 3 3" xfId="3065"/>
    <cellStyle name="20 % - Markeringsfarve5 2 2 3 3 3 4" xfId="3066"/>
    <cellStyle name="20 % - Markeringsfarve5 2 2 3 3 3 5" xfId="3067"/>
    <cellStyle name="20 % - Markeringsfarve5 2 2 3 3 3 6" xfId="3068"/>
    <cellStyle name="20 % - Markeringsfarve5 2 2 3 3 4" xfId="3069"/>
    <cellStyle name="20 % - Markeringsfarve5 2 2 3 3 4 2" xfId="3070"/>
    <cellStyle name="20 % - Markeringsfarve5 2 2 3 3 4 3" xfId="3071"/>
    <cellStyle name="20 % - Markeringsfarve5 2 2 3 3 4 4" xfId="3072"/>
    <cellStyle name="20 % - Markeringsfarve5 2 2 3 3 4 5" xfId="3073"/>
    <cellStyle name="20 % - Markeringsfarve5 2 2 3 3 4 6" xfId="3074"/>
    <cellStyle name="20 % - Markeringsfarve5 2 2 3 3 5" xfId="3075"/>
    <cellStyle name="20 % - Markeringsfarve5 2 2 3 3 6" xfId="3076"/>
    <cellStyle name="20 % - Markeringsfarve5 2 2 3 3 7" xfId="3077"/>
    <cellStyle name="20 % - Markeringsfarve5 2 2 3 3 8" xfId="3078"/>
    <cellStyle name="20 % - Markeringsfarve5 2 2 3 3 9" xfId="3079"/>
    <cellStyle name="20 % - Markeringsfarve5 2 2 3 4" xfId="3080"/>
    <cellStyle name="20 % - Markeringsfarve5 2 2 3 4 2" xfId="3081"/>
    <cellStyle name="20 % - Markeringsfarve5 2 2 3 4 3" xfId="3082"/>
    <cellStyle name="20 % - Markeringsfarve5 2 2 3 4 4" xfId="3083"/>
    <cellStyle name="20 % - Markeringsfarve5 2 2 3 4 5" xfId="3084"/>
    <cellStyle name="20 % - Markeringsfarve5 2 2 3 4 6" xfId="3085"/>
    <cellStyle name="20 % - Markeringsfarve5 2 2 3 5" xfId="3086"/>
    <cellStyle name="20 % - Markeringsfarve5 2 2 3 5 2" xfId="3087"/>
    <cellStyle name="20 % - Markeringsfarve5 2 2 3 5 3" xfId="3088"/>
    <cellStyle name="20 % - Markeringsfarve5 2 2 3 5 4" xfId="3089"/>
    <cellStyle name="20 % - Markeringsfarve5 2 2 3 5 5" xfId="3090"/>
    <cellStyle name="20 % - Markeringsfarve5 2 2 3 5 6" xfId="3091"/>
    <cellStyle name="20 % - Markeringsfarve5 2 2 3 6" xfId="3092"/>
    <cellStyle name="20 % - Markeringsfarve5 2 2 3 6 2" xfId="3093"/>
    <cellStyle name="20 % - Markeringsfarve5 2 2 3 6 3" xfId="3094"/>
    <cellStyle name="20 % - Markeringsfarve5 2 2 3 6 4" xfId="3095"/>
    <cellStyle name="20 % - Markeringsfarve5 2 2 3 6 5" xfId="3096"/>
    <cellStyle name="20 % - Markeringsfarve5 2 2 3 6 6" xfId="3097"/>
    <cellStyle name="20 % - Markeringsfarve5 2 2 3 7" xfId="3098"/>
    <cellStyle name="20 % - Markeringsfarve5 2 2 3 8" xfId="3099"/>
    <cellStyle name="20 % - Markeringsfarve5 2 2 3 9" xfId="3100"/>
    <cellStyle name="20 % - Markeringsfarve5 2 2 4" xfId="3101"/>
    <cellStyle name="20 % - Markeringsfarve5 2 2 4 10" xfId="3102"/>
    <cellStyle name="20 % - Markeringsfarve5 2 2 4 2" xfId="3103"/>
    <cellStyle name="20 % - Markeringsfarve5 2 2 4 2 2" xfId="3104"/>
    <cellStyle name="20 % - Markeringsfarve5 2 2 4 2 2 2" xfId="3105"/>
    <cellStyle name="20 % - Markeringsfarve5 2 2 4 2 2 3" xfId="3106"/>
    <cellStyle name="20 % - Markeringsfarve5 2 2 4 2 2 4" xfId="3107"/>
    <cellStyle name="20 % - Markeringsfarve5 2 2 4 2 2 5" xfId="3108"/>
    <cellStyle name="20 % - Markeringsfarve5 2 2 4 2 2 6" xfId="3109"/>
    <cellStyle name="20 % - Markeringsfarve5 2 2 4 2 3" xfId="3110"/>
    <cellStyle name="20 % - Markeringsfarve5 2 2 4 2 3 2" xfId="3111"/>
    <cellStyle name="20 % - Markeringsfarve5 2 2 4 2 3 3" xfId="3112"/>
    <cellStyle name="20 % - Markeringsfarve5 2 2 4 2 3 4" xfId="3113"/>
    <cellStyle name="20 % - Markeringsfarve5 2 2 4 2 3 5" xfId="3114"/>
    <cellStyle name="20 % - Markeringsfarve5 2 2 4 2 3 6" xfId="3115"/>
    <cellStyle name="20 % - Markeringsfarve5 2 2 4 2 4" xfId="3116"/>
    <cellStyle name="20 % - Markeringsfarve5 2 2 4 2 4 2" xfId="3117"/>
    <cellStyle name="20 % - Markeringsfarve5 2 2 4 2 4 3" xfId="3118"/>
    <cellStyle name="20 % - Markeringsfarve5 2 2 4 2 4 4" xfId="3119"/>
    <cellStyle name="20 % - Markeringsfarve5 2 2 4 2 4 5" xfId="3120"/>
    <cellStyle name="20 % - Markeringsfarve5 2 2 4 2 4 6" xfId="3121"/>
    <cellStyle name="20 % - Markeringsfarve5 2 2 4 2 5" xfId="3122"/>
    <cellStyle name="20 % - Markeringsfarve5 2 2 4 2 6" xfId="3123"/>
    <cellStyle name="20 % - Markeringsfarve5 2 2 4 2 7" xfId="3124"/>
    <cellStyle name="20 % - Markeringsfarve5 2 2 4 2 8" xfId="3125"/>
    <cellStyle name="20 % - Markeringsfarve5 2 2 4 2 9" xfId="3126"/>
    <cellStyle name="20 % - Markeringsfarve5 2 2 4 3" xfId="3127"/>
    <cellStyle name="20 % - Markeringsfarve5 2 2 4 3 2" xfId="3128"/>
    <cellStyle name="20 % - Markeringsfarve5 2 2 4 3 3" xfId="3129"/>
    <cellStyle name="20 % - Markeringsfarve5 2 2 4 3 4" xfId="3130"/>
    <cellStyle name="20 % - Markeringsfarve5 2 2 4 3 5" xfId="3131"/>
    <cellStyle name="20 % - Markeringsfarve5 2 2 4 3 6" xfId="3132"/>
    <cellStyle name="20 % - Markeringsfarve5 2 2 4 4" xfId="3133"/>
    <cellStyle name="20 % - Markeringsfarve5 2 2 4 4 2" xfId="3134"/>
    <cellStyle name="20 % - Markeringsfarve5 2 2 4 4 3" xfId="3135"/>
    <cellStyle name="20 % - Markeringsfarve5 2 2 4 4 4" xfId="3136"/>
    <cellStyle name="20 % - Markeringsfarve5 2 2 4 4 5" xfId="3137"/>
    <cellStyle name="20 % - Markeringsfarve5 2 2 4 4 6" xfId="3138"/>
    <cellStyle name="20 % - Markeringsfarve5 2 2 4 5" xfId="3139"/>
    <cellStyle name="20 % - Markeringsfarve5 2 2 4 5 2" xfId="3140"/>
    <cellStyle name="20 % - Markeringsfarve5 2 2 4 5 3" xfId="3141"/>
    <cellStyle name="20 % - Markeringsfarve5 2 2 4 5 4" xfId="3142"/>
    <cellStyle name="20 % - Markeringsfarve5 2 2 4 5 5" xfId="3143"/>
    <cellStyle name="20 % - Markeringsfarve5 2 2 4 5 6" xfId="3144"/>
    <cellStyle name="20 % - Markeringsfarve5 2 2 4 6" xfId="3145"/>
    <cellStyle name="20 % - Markeringsfarve5 2 2 4 7" xfId="3146"/>
    <cellStyle name="20 % - Markeringsfarve5 2 2 4 8" xfId="3147"/>
    <cellStyle name="20 % - Markeringsfarve5 2 2 4 9" xfId="3148"/>
    <cellStyle name="20 % - Markeringsfarve5 2 2 5" xfId="3149"/>
    <cellStyle name="20 % - Markeringsfarve5 2 2 5 2" xfId="3150"/>
    <cellStyle name="20 % - Markeringsfarve5 2 2 5 2 2" xfId="3151"/>
    <cellStyle name="20 % - Markeringsfarve5 2 2 5 2 3" xfId="3152"/>
    <cellStyle name="20 % - Markeringsfarve5 2 2 5 2 4" xfId="3153"/>
    <cellStyle name="20 % - Markeringsfarve5 2 2 5 2 5" xfId="3154"/>
    <cellStyle name="20 % - Markeringsfarve5 2 2 5 2 6" xfId="3155"/>
    <cellStyle name="20 % - Markeringsfarve5 2 2 5 3" xfId="3156"/>
    <cellStyle name="20 % - Markeringsfarve5 2 2 5 3 2" xfId="3157"/>
    <cellStyle name="20 % - Markeringsfarve5 2 2 5 3 3" xfId="3158"/>
    <cellStyle name="20 % - Markeringsfarve5 2 2 5 3 4" xfId="3159"/>
    <cellStyle name="20 % - Markeringsfarve5 2 2 5 3 5" xfId="3160"/>
    <cellStyle name="20 % - Markeringsfarve5 2 2 5 3 6" xfId="3161"/>
    <cellStyle name="20 % - Markeringsfarve5 2 2 5 4" xfId="3162"/>
    <cellStyle name="20 % - Markeringsfarve5 2 2 5 4 2" xfId="3163"/>
    <cellStyle name="20 % - Markeringsfarve5 2 2 5 4 3" xfId="3164"/>
    <cellStyle name="20 % - Markeringsfarve5 2 2 5 4 4" xfId="3165"/>
    <cellStyle name="20 % - Markeringsfarve5 2 2 5 4 5" xfId="3166"/>
    <cellStyle name="20 % - Markeringsfarve5 2 2 5 4 6" xfId="3167"/>
    <cellStyle name="20 % - Markeringsfarve5 2 2 5 5" xfId="3168"/>
    <cellStyle name="20 % - Markeringsfarve5 2 2 5 6" xfId="3169"/>
    <cellStyle name="20 % - Markeringsfarve5 2 2 5 7" xfId="3170"/>
    <cellStyle name="20 % - Markeringsfarve5 2 2 5 8" xfId="3171"/>
    <cellStyle name="20 % - Markeringsfarve5 2 2 5 9" xfId="3172"/>
    <cellStyle name="20 % - Markeringsfarve5 2 2 6" xfId="3173"/>
    <cellStyle name="20 % - Markeringsfarve5 2 2 6 2" xfId="3174"/>
    <cellStyle name="20 % - Markeringsfarve5 2 2 6 3" xfId="3175"/>
    <cellStyle name="20 % - Markeringsfarve5 2 2 6 4" xfId="3176"/>
    <cellStyle name="20 % - Markeringsfarve5 2 2 6 5" xfId="3177"/>
    <cellStyle name="20 % - Markeringsfarve5 2 2 6 6" xfId="3178"/>
    <cellStyle name="20 % - Markeringsfarve5 2 2 7" xfId="3179"/>
    <cellStyle name="20 % - Markeringsfarve5 2 2 7 2" xfId="3180"/>
    <cellStyle name="20 % - Markeringsfarve5 2 2 7 3" xfId="3181"/>
    <cellStyle name="20 % - Markeringsfarve5 2 2 7 4" xfId="3182"/>
    <cellStyle name="20 % - Markeringsfarve5 2 2 7 5" xfId="3183"/>
    <cellStyle name="20 % - Markeringsfarve5 2 2 7 6" xfId="3184"/>
    <cellStyle name="20 % - Markeringsfarve5 2 2 8" xfId="3185"/>
    <cellStyle name="20 % - Markeringsfarve5 2 2 8 2" xfId="3186"/>
    <cellStyle name="20 % - Markeringsfarve5 2 2 8 3" xfId="3187"/>
    <cellStyle name="20 % - Markeringsfarve5 2 2 8 4" xfId="3188"/>
    <cellStyle name="20 % - Markeringsfarve5 2 2 8 5" xfId="3189"/>
    <cellStyle name="20 % - Markeringsfarve5 2 2 8 6" xfId="3190"/>
    <cellStyle name="20 % - Markeringsfarve5 2 2 9" xfId="3191"/>
    <cellStyle name="20 % - Markeringsfarve5 2 2_Budget" xfId="3192"/>
    <cellStyle name="20 % - Markeringsfarve5 2 3" xfId="3193"/>
    <cellStyle name="20 % - Markeringsfarve5 2 3 10" xfId="3194"/>
    <cellStyle name="20 % - Markeringsfarve5 2 3 11" xfId="3195"/>
    <cellStyle name="20 % - Markeringsfarve5 2 3 12" xfId="3196"/>
    <cellStyle name="20 % - Markeringsfarve5 2 3 13" xfId="3197"/>
    <cellStyle name="20 % - Markeringsfarve5 2 3 2" xfId="3198"/>
    <cellStyle name="20 % - Markeringsfarve5 2 3 2 10" xfId="3199"/>
    <cellStyle name="20 % - Markeringsfarve5 2 3 2 11" xfId="3200"/>
    <cellStyle name="20 % - Markeringsfarve5 2 3 2 2" xfId="3201"/>
    <cellStyle name="20 % - Markeringsfarve5 2 3 2 2 10" xfId="3202"/>
    <cellStyle name="20 % - Markeringsfarve5 2 3 2 2 2" xfId="3203"/>
    <cellStyle name="20 % - Markeringsfarve5 2 3 2 2 2 2" xfId="3204"/>
    <cellStyle name="20 % - Markeringsfarve5 2 3 2 2 2 3" xfId="3205"/>
    <cellStyle name="20 % - Markeringsfarve5 2 3 2 2 2 4" xfId="3206"/>
    <cellStyle name="20 % - Markeringsfarve5 2 3 2 2 2 5" xfId="3207"/>
    <cellStyle name="20 % - Markeringsfarve5 2 3 2 2 2 6" xfId="3208"/>
    <cellStyle name="20 % - Markeringsfarve5 2 3 2 2 3" xfId="3209"/>
    <cellStyle name="20 % - Markeringsfarve5 2 3 2 2 3 2" xfId="3210"/>
    <cellStyle name="20 % - Markeringsfarve5 2 3 2 2 3 3" xfId="3211"/>
    <cellStyle name="20 % - Markeringsfarve5 2 3 2 2 3 4" xfId="3212"/>
    <cellStyle name="20 % - Markeringsfarve5 2 3 2 2 3 5" xfId="3213"/>
    <cellStyle name="20 % - Markeringsfarve5 2 3 2 2 3 6" xfId="3214"/>
    <cellStyle name="20 % - Markeringsfarve5 2 3 2 2 4" xfId="3215"/>
    <cellStyle name="20 % - Markeringsfarve5 2 3 2 2 4 2" xfId="3216"/>
    <cellStyle name="20 % - Markeringsfarve5 2 3 2 2 4 3" xfId="3217"/>
    <cellStyle name="20 % - Markeringsfarve5 2 3 2 2 4 4" xfId="3218"/>
    <cellStyle name="20 % - Markeringsfarve5 2 3 2 2 4 5" xfId="3219"/>
    <cellStyle name="20 % - Markeringsfarve5 2 3 2 2 4 6" xfId="3220"/>
    <cellStyle name="20 % - Markeringsfarve5 2 3 2 2 5" xfId="3221"/>
    <cellStyle name="20 % - Markeringsfarve5 2 3 2 2 5 2" xfId="3222"/>
    <cellStyle name="20 % - Markeringsfarve5 2 3 2 2 5 3" xfId="3223"/>
    <cellStyle name="20 % - Markeringsfarve5 2 3 2 2 5 4" xfId="3224"/>
    <cellStyle name="20 % - Markeringsfarve5 2 3 2 2 5 5" xfId="3225"/>
    <cellStyle name="20 % - Markeringsfarve5 2 3 2 2 5 6" xfId="3226"/>
    <cellStyle name="20 % - Markeringsfarve5 2 3 2 2 6" xfId="3227"/>
    <cellStyle name="20 % - Markeringsfarve5 2 3 2 2 7" xfId="3228"/>
    <cellStyle name="20 % - Markeringsfarve5 2 3 2 2 8" xfId="3229"/>
    <cellStyle name="20 % - Markeringsfarve5 2 3 2 2 9" xfId="3230"/>
    <cellStyle name="20 % - Markeringsfarve5 2 3 2 3" xfId="3231"/>
    <cellStyle name="20 % - Markeringsfarve5 2 3 2 3 2" xfId="3232"/>
    <cellStyle name="20 % - Markeringsfarve5 2 3 2 3 3" xfId="3233"/>
    <cellStyle name="20 % - Markeringsfarve5 2 3 2 3 4" xfId="3234"/>
    <cellStyle name="20 % - Markeringsfarve5 2 3 2 3 5" xfId="3235"/>
    <cellStyle name="20 % - Markeringsfarve5 2 3 2 3 6" xfId="3236"/>
    <cellStyle name="20 % - Markeringsfarve5 2 3 2 4" xfId="3237"/>
    <cellStyle name="20 % - Markeringsfarve5 2 3 2 4 2" xfId="3238"/>
    <cellStyle name="20 % - Markeringsfarve5 2 3 2 4 3" xfId="3239"/>
    <cellStyle name="20 % - Markeringsfarve5 2 3 2 4 4" xfId="3240"/>
    <cellStyle name="20 % - Markeringsfarve5 2 3 2 4 5" xfId="3241"/>
    <cellStyle name="20 % - Markeringsfarve5 2 3 2 4 6" xfId="3242"/>
    <cellStyle name="20 % - Markeringsfarve5 2 3 2 5" xfId="3243"/>
    <cellStyle name="20 % - Markeringsfarve5 2 3 2 5 2" xfId="3244"/>
    <cellStyle name="20 % - Markeringsfarve5 2 3 2 5 3" xfId="3245"/>
    <cellStyle name="20 % - Markeringsfarve5 2 3 2 5 4" xfId="3246"/>
    <cellStyle name="20 % - Markeringsfarve5 2 3 2 5 5" xfId="3247"/>
    <cellStyle name="20 % - Markeringsfarve5 2 3 2 5 6" xfId="3248"/>
    <cellStyle name="20 % - Markeringsfarve5 2 3 2 6" xfId="3249"/>
    <cellStyle name="20 % - Markeringsfarve5 2 3 2 6 2" xfId="3250"/>
    <cellStyle name="20 % - Markeringsfarve5 2 3 2 6 3" xfId="3251"/>
    <cellStyle name="20 % - Markeringsfarve5 2 3 2 6 4" xfId="3252"/>
    <cellStyle name="20 % - Markeringsfarve5 2 3 2 6 5" xfId="3253"/>
    <cellStyle name="20 % - Markeringsfarve5 2 3 2 6 6" xfId="3254"/>
    <cellStyle name="20 % - Markeringsfarve5 2 3 2 7" xfId="3255"/>
    <cellStyle name="20 % - Markeringsfarve5 2 3 2 8" xfId="3256"/>
    <cellStyle name="20 % - Markeringsfarve5 2 3 2 9" xfId="3257"/>
    <cellStyle name="20 % - Markeringsfarve5 2 3 3" xfId="3258"/>
    <cellStyle name="20 % - Markeringsfarve5 2 3 3 10" xfId="3259"/>
    <cellStyle name="20 % - Markeringsfarve5 2 3 3 2" xfId="3260"/>
    <cellStyle name="20 % - Markeringsfarve5 2 3 3 2 2" xfId="3261"/>
    <cellStyle name="20 % - Markeringsfarve5 2 3 3 2 3" xfId="3262"/>
    <cellStyle name="20 % - Markeringsfarve5 2 3 3 2 4" xfId="3263"/>
    <cellStyle name="20 % - Markeringsfarve5 2 3 3 2 5" xfId="3264"/>
    <cellStyle name="20 % - Markeringsfarve5 2 3 3 2 6" xfId="3265"/>
    <cellStyle name="20 % - Markeringsfarve5 2 3 3 3" xfId="3266"/>
    <cellStyle name="20 % - Markeringsfarve5 2 3 3 3 2" xfId="3267"/>
    <cellStyle name="20 % - Markeringsfarve5 2 3 3 3 3" xfId="3268"/>
    <cellStyle name="20 % - Markeringsfarve5 2 3 3 3 4" xfId="3269"/>
    <cellStyle name="20 % - Markeringsfarve5 2 3 3 3 5" xfId="3270"/>
    <cellStyle name="20 % - Markeringsfarve5 2 3 3 3 6" xfId="3271"/>
    <cellStyle name="20 % - Markeringsfarve5 2 3 3 4" xfId="3272"/>
    <cellStyle name="20 % - Markeringsfarve5 2 3 3 4 2" xfId="3273"/>
    <cellStyle name="20 % - Markeringsfarve5 2 3 3 4 3" xfId="3274"/>
    <cellStyle name="20 % - Markeringsfarve5 2 3 3 4 4" xfId="3275"/>
    <cellStyle name="20 % - Markeringsfarve5 2 3 3 4 5" xfId="3276"/>
    <cellStyle name="20 % - Markeringsfarve5 2 3 3 4 6" xfId="3277"/>
    <cellStyle name="20 % - Markeringsfarve5 2 3 3 5" xfId="3278"/>
    <cellStyle name="20 % - Markeringsfarve5 2 3 3 5 2" xfId="3279"/>
    <cellStyle name="20 % - Markeringsfarve5 2 3 3 5 3" xfId="3280"/>
    <cellStyle name="20 % - Markeringsfarve5 2 3 3 5 4" xfId="3281"/>
    <cellStyle name="20 % - Markeringsfarve5 2 3 3 5 5" xfId="3282"/>
    <cellStyle name="20 % - Markeringsfarve5 2 3 3 5 6" xfId="3283"/>
    <cellStyle name="20 % - Markeringsfarve5 2 3 3 6" xfId="3284"/>
    <cellStyle name="20 % - Markeringsfarve5 2 3 3 7" xfId="3285"/>
    <cellStyle name="20 % - Markeringsfarve5 2 3 3 8" xfId="3286"/>
    <cellStyle name="20 % - Markeringsfarve5 2 3 3 9" xfId="3287"/>
    <cellStyle name="20 % - Markeringsfarve5 2 3 4" xfId="3288"/>
    <cellStyle name="20 % - Markeringsfarve5 2 3 4 2" xfId="3289"/>
    <cellStyle name="20 % - Markeringsfarve5 2 3 4 3" xfId="3290"/>
    <cellStyle name="20 % - Markeringsfarve5 2 3 4 4" xfId="3291"/>
    <cellStyle name="20 % - Markeringsfarve5 2 3 4 5" xfId="3292"/>
    <cellStyle name="20 % - Markeringsfarve5 2 3 4 6" xfId="3293"/>
    <cellStyle name="20 % - Markeringsfarve5 2 3 5" xfId="3294"/>
    <cellStyle name="20 % - Markeringsfarve5 2 3 5 2" xfId="3295"/>
    <cellStyle name="20 % - Markeringsfarve5 2 3 5 3" xfId="3296"/>
    <cellStyle name="20 % - Markeringsfarve5 2 3 5 4" xfId="3297"/>
    <cellStyle name="20 % - Markeringsfarve5 2 3 5 5" xfId="3298"/>
    <cellStyle name="20 % - Markeringsfarve5 2 3 5 6" xfId="3299"/>
    <cellStyle name="20 % - Markeringsfarve5 2 3 6" xfId="3300"/>
    <cellStyle name="20 % - Markeringsfarve5 2 3 6 2" xfId="3301"/>
    <cellStyle name="20 % - Markeringsfarve5 2 3 6 3" xfId="3302"/>
    <cellStyle name="20 % - Markeringsfarve5 2 3 6 4" xfId="3303"/>
    <cellStyle name="20 % - Markeringsfarve5 2 3 6 5" xfId="3304"/>
    <cellStyle name="20 % - Markeringsfarve5 2 3 6 6" xfId="3305"/>
    <cellStyle name="20 % - Markeringsfarve5 2 3 7" xfId="3306"/>
    <cellStyle name="20 % - Markeringsfarve5 2 3 7 2" xfId="3307"/>
    <cellStyle name="20 % - Markeringsfarve5 2 3 7 3" xfId="3308"/>
    <cellStyle name="20 % - Markeringsfarve5 2 3 7 4" xfId="3309"/>
    <cellStyle name="20 % - Markeringsfarve5 2 3 7 5" xfId="3310"/>
    <cellStyle name="20 % - Markeringsfarve5 2 3 7 6" xfId="3311"/>
    <cellStyle name="20 % - Markeringsfarve5 2 3 8" xfId="3312"/>
    <cellStyle name="20 % - Markeringsfarve5 2 3 9" xfId="3313"/>
    <cellStyle name="20 % - Markeringsfarve5 2 4" xfId="3314"/>
    <cellStyle name="20 % - Markeringsfarve5 2 4 10" xfId="3315"/>
    <cellStyle name="20 % - Markeringsfarve5 2 4 11" xfId="3316"/>
    <cellStyle name="20 % - Markeringsfarve5 2 4 2" xfId="3317"/>
    <cellStyle name="20 % - Markeringsfarve5 2 4 2 10" xfId="3318"/>
    <cellStyle name="20 % - Markeringsfarve5 2 4 2 2" xfId="3319"/>
    <cellStyle name="20 % - Markeringsfarve5 2 4 2 2 2" xfId="3320"/>
    <cellStyle name="20 % - Markeringsfarve5 2 4 2 2 2 2" xfId="3321"/>
    <cellStyle name="20 % - Markeringsfarve5 2 4 2 2 2 3" xfId="3322"/>
    <cellStyle name="20 % - Markeringsfarve5 2 4 2 2 2 4" xfId="3323"/>
    <cellStyle name="20 % - Markeringsfarve5 2 4 2 2 2 5" xfId="3324"/>
    <cellStyle name="20 % - Markeringsfarve5 2 4 2 2 2 6" xfId="3325"/>
    <cellStyle name="20 % - Markeringsfarve5 2 4 2 2 3" xfId="3326"/>
    <cellStyle name="20 % - Markeringsfarve5 2 4 2 2 3 2" xfId="3327"/>
    <cellStyle name="20 % - Markeringsfarve5 2 4 2 2 3 3" xfId="3328"/>
    <cellStyle name="20 % - Markeringsfarve5 2 4 2 2 3 4" xfId="3329"/>
    <cellStyle name="20 % - Markeringsfarve5 2 4 2 2 3 5" xfId="3330"/>
    <cellStyle name="20 % - Markeringsfarve5 2 4 2 2 3 6" xfId="3331"/>
    <cellStyle name="20 % - Markeringsfarve5 2 4 2 2 4" xfId="3332"/>
    <cellStyle name="20 % - Markeringsfarve5 2 4 2 2 4 2" xfId="3333"/>
    <cellStyle name="20 % - Markeringsfarve5 2 4 2 2 4 3" xfId="3334"/>
    <cellStyle name="20 % - Markeringsfarve5 2 4 2 2 4 4" xfId="3335"/>
    <cellStyle name="20 % - Markeringsfarve5 2 4 2 2 4 5" xfId="3336"/>
    <cellStyle name="20 % - Markeringsfarve5 2 4 2 2 4 6" xfId="3337"/>
    <cellStyle name="20 % - Markeringsfarve5 2 4 2 2 5" xfId="3338"/>
    <cellStyle name="20 % - Markeringsfarve5 2 4 2 2 6" xfId="3339"/>
    <cellStyle name="20 % - Markeringsfarve5 2 4 2 2 7" xfId="3340"/>
    <cellStyle name="20 % - Markeringsfarve5 2 4 2 2 8" xfId="3341"/>
    <cellStyle name="20 % - Markeringsfarve5 2 4 2 2 9" xfId="3342"/>
    <cellStyle name="20 % - Markeringsfarve5 2 4 2 3" xfId="3343"/>
    <cellStyle name="20 % - Markeringsfarve5 2 4 2 3 2" xfId="3344"/>
    <cellStyle name="20 % - Markeringsfarve5 2 4 2 3 3" xfId="3345"/>
    <cellStyle name="20 % - Markeringsfarve5 2 4 2 3 4" xfId="3346"/>
    <cellStyle name="20 % - Markeringsfarve5 2 4 2 3 5" xfId="3347"/>
    <cellStyle name="20 % - Markeringsfarve5 2 4 2 3 6" xfId="3348"/>
    <cellStyle name="20 % - Markeringsfarve5 2 4 2 4" xfId="3349"/>
    <cellStyle name="20 % - Markeringsfarve5 2 4 2 4 2" xfId="3350"/>
    <cellStyle name="20 % - Markeringsfarve5 2 4 2 4 3" xfId="3351"/>
    <cellStyle name="20 % - Markeringsfarve5 2 4 2 4 4" xfId="3352"/>
    <cellStyle name="20 % - Markeringsfarve5 2 4 2 4 5" xfId="3353"/>
    <cellStyle name="20 % - Markeringsfarve5 2 4 2 4 6" xfId="3354"/>
    <cellStyle name="20 % - Markeringsfarve5 2 4 2 5" xfId="3355"/>
    <cellStyle name="20 % - Markeringsfarve5 2 4 2 5 2" xfId="3356"/>
    <cellStyle name="20 % - Markeringsfarve5 2 4 2 5 3" xfId="3357"/>
    <cellStyle name="20 % - Markeringsfarve5 2 4 2 5 4" xfId="3358"/>
    <cellStyle name="20 % - Markeringsfarve5 2 4 2 5 5" xfId="3359"/>
    <cellStyle name="20 % - Markeringsfarve5 2 4 2 5 6" xfId="3360"/>
    <cellStyle name="20 % - Markeringsfarve5 2 4 2 6" xfId="3361"/>
    <cellStyle name="20 % - Markeringsfarve5 2 4 2 7" xfId="3362"/>
    <cellStyle name="20 % - Markeringsfarve5 2 4 2 8" xfId="3363"/>
    <cellStyle name="20 % - Markeringsfarve5 2 4 2 9" xfId="3364"/>
    <cellStyle name="20 % - Markeringsfarve5 2 4 3" xfId="3365"/>
    <cellStyle name="20 % - Markeringsfarve5 2 4 3 2" xfId="3366"/>
    <cellStyle name="20 % - Markeringsfarve5 2 4 3 2 2" xfId="3367"/>
    <cellStyle name="20 % - Markeringsfarve5 2 4 3 2 3" xfId="3368"/>
    <cellStyle name="20 % - Markeringsfarve5 2 4 3 2 4" xfId="3369"/>
    <cellStyle name="20 % - Markeringsfarve5 2 4 3 2 5" xfId="3370"/>
    <cellStyle name="20 % - Markeringsfarve5 2 4 3 2 6" xfId="3371"/>
    <cellStyle name="20 % - Markeringsfarve5 2 4 3 3" xfId="3372"/>
    <cellStyle name="20 % - Markeringsfarve5 2 4 3 3 2" xfId="3373"/>
    <cellStyle name="20 % - Markeringsfarve5 2 4 3 3 3" xfId="3374"/>
    <cellStyle name="20 % - Markeringsfarve5 2 4 3 3 4" xfId="3375"/>
    <cellStyle name="20 % - Markeringsfarve5 2 4 3 3 5" xfId="3376"/>
    <cellStyle name="20 % - Markeringsfarve5 2 4 3 3 6" xfId="3377"/>
    <cellStyle name="20 % - Markeringsfarve5 2 4 3 4" xfId="3378"/>
    <cellStyle name="20 % - Markeringsfarve5 2 4 3 4 2" xfId="3379"/>
    <cellStyle name="20 % - Markeringsfarve5 2 4 3 4 3" xfId="3380"/>
    <cellStyle name="20 % - Markeringsfarve5 2 4 3 4 4" xfId="3381"/>
    <cellStyle name="20 % - Markeringsfarve5 2 4 3 4 5" xfId="3382"/>
    <cellStyle name="20 % - Markeringsfarve5 2 4 3 4 6" xfId="3383"/>
    <cellStyle name="20 % - Markeringsfarve5 2 4 3 5" xfId="3384"/>
    <cellStyle name="20 % - Markeringsfarve5 2 4 3 6" xfId="3385"/>
    <cellStyle name="20 % - Markeringsfarve5 2 4 3 7" xfId="3386"/>
    <cellStyle name="20 % - Markeringsfarve5 2 4 3 8" xfId="3387"/>
    <cellStyle name="20 % - Markeringsfarve5 2 4 3 9" xfId="3388"/>
    <cellStyle name="20 % - Markeringsfarve5 2 4 4" xfId="3389"/>
    <cellStyle name="20 % - Markeringsfarve5 2 4 4 2" xfId="3390"/>
    <cellStyle name="20 % - Markeringsfarve5 2 4 4 3" xfId="3391"/>
    <cellStyle name="20 % - Markeringsfarve5 2 4 4 4" xfId="3392"/>
    <cellStyle name="20 % - Markeringsfarve5 2 4 4 5" xfId="3393"/>
    <cellStyle name="20 % - Markeringsfarve5 2 4 4 6" xfId="3394"/>
    <cellStyle name="20 % - Markeringsfarve5 2 4 5" xfId="3395"/>
    <cellStyle name="20 % - Markeringsfarve5 2 4 5 2" xfId="3396"/>
    <cellStyle name="20 % - Markeringsfarve5 2 4 5 3" xfId="3397"/>
    <cellStyle name="20 % - Markeringsfarve5 2 4 5 4" xfId="3398"/>
    <cellStyle name="20 % - Markeringsfarve5 2 4 5 5" xfId="3399"/>
    <cellStyle name="20 % - Markeringsfarve5 2 4 5 6" xfId="3400"/>
    <cellStyle name="20 % - Markeringsfarve5 2 4 6" xfId="3401"/>
    <cellStyle name="20 % - Markeringsfarve5 2 4 6 2" xfId="3402"/>
    <cellStyle name="20 % - Markeringsfarve5 2 4 6 3" xfId="3403"/>
    <cellStyle name="20 % - Markeringsfarve5 2 4 6 4" xfId="3404"/>
    <cellStyle name="20 % - Markeringsfarve5 2 4 6 5" xfId="3405"/>
    <cellStyle name="20 % - Markeringsfarve5 2 4 6 6" xfId="3406"/>
    <cellStyle name="20 % - Markeringsfarve5 2 4 7" xfId="3407"/>
    <cellStyle name="20 % - Markeringsfarve5 2 4 8" xfId="3408"/>
    <cellStyle name="20 % - Markeringsfarve5 2 4 9" xfId="3409"/>
    <cellStyle name="20 % - Markeringsfarve5 2 5" xfId="3410"/>
    <cellStyle name="20 % - Markeringsfarve5 2 5 10" xfId="3411"/>
    <cellStyle name="20 % - Markeringsfarve5 2 5 2" xfId="3412"/>
    <cellStyle name="20 % - Markeringsfarve5 2 5 2 2" xfId="3413"/>
    <cellStyle name="20 % - Markeringsfarve5 2 5 2 2 2" xfId="3414"/>
    <cellStyle name="20 % - Markeringsfarve5 2 5 2 2 3" xfId="3415"/>
    <cellStyle name="20 % - Markeringsfarve5 2 5 2 2 4" xfId="3416"/>
    <cellStyle name="20 % - Markeringsfarve5 2 5 2 2 5" xfId="3417"/>
    <cellStyle name="20 % - Markeringsfarve5 2 5 2 2 6" xfId="3418"/>
    <cellStyle name="20 % - Markeringsfarve5 2 5 2 3" xfId="3419"/>
    <cellStyle name="20 % - Markeringsfarve5 2 5 2 3 2" xfId="3420"/>
    <cellStyle name="20 % - Markeringsfarve5 2 5 2 3 3" xfId="3421"/>
    <cellStyle name="20 % - Markeringsfarve5 2 5 2 3 4" xfId="3422"/>
    <cellStyle name="20 % - Markeringsfarve5 2 5 2 3 5" xfId="3423"/>
    <cellStyle name="20 % - Markeringsfarve5 2 5 2 3 6" xfId="3424"/>
    <cellStyle name="20 % - Markeringsfarve5 2 5 2 4" xfId="3425"/>
    <cellStyle name="20 % - Markeringsfarve5 2 5 2 4 2" xfId="3426"/>
    <cellStyle name="20 % - Markeringsfarve5 2 5 2 4 3" xfId="3427"/>
    <cellStyle name="20 % - Markeringsfarve5 2 5 2 4 4" xfId="3428"/>
    <cellStyle name="20 % - Markeringsfarve5 2 5 2 4 5" xfId="3429"/>
    <cellStyle name="20 % - Markeringsfarve5 2 5 2 4 6" xfId="3430"/>
    <cellStyle name="20 % - Markeringsfarve5 2 5 2 5" xfId="3431"/>
    <cellStyle name="20 % - Markeringsfarve5 2 5 2 6" xfId="3432"/>
    <cellStyle name="20 % - Markeringsfarve5 2 5 2 7" xfId="3433"/>
    <cellStyle name="20 % - Markeringsfarve5 2 5 2 8" xfId="3434"/>
    <cellStyle name="20 % - Markeringsfarve5 2 5 2 9" xfId="3435"/>
    <cellStyle name="20 % - Markeringsfarve5 2 5 3" xfId="3436"/>
    <cellStyle name="20 % - Markeringsfarve5 2 5 3 2" xfId="3437"/>
    <cellStyle name="20 % - Markeringsfarve5 2 5 3 3" xfId="3438"/>
    <cellStyle name="20 % - Markeringsfarve5 2 5 3 4" xfId="3439"/>
    <cellStyle name="20 % - Markeringsfarve5 2 5 3 5" xfId="3440"/>
    <cellStyle name="20 % - Markeringsfarve5 2 5 3 6" xfId="3441"/>
    <cellStyle name="20 % - Markeringsfarve5 2 5 4" xfId="3442"/>
    <cellStyle name="20 % - Markeringsfarve5 2 5 4 2" xfId="3443"/>
    <cellStyle name="20 % - Markeringsfarve5 2 5 4 3" xfId="3444"/>
    <cellStyle name="20 % - Markeringsfarve5 2 5 4 4" xfId="3445"/>
    <cellStyle name="20 % - Markeringsfarve5 2 5 4 5" xfId="3446"/>
    <cellStyle name="20 % - Markeringsfarve5 2 5 4 6" xfId="3447"/>
    <cellStyle name="20 % - Markeringsfarve5 2 5 5" xfId="3448"/>
    <cellStyle name="20 % - Markeringsfarve5 2 5 5 2" xfId="3449"/>
    <cellStyle name="20 % - Markeringsfarve5 2 5 5 3" xfId="3450"/>
    <cellStyle name="20 % - Markeringsfarve5 2 5 5 4" xfId="3451"/>
    <cellStyle name="20 % - Markeringsfarve5 2 5 5 5" xfId="3452"/>
    <cellStyle name="20 % - Markeringsfarve5 2 5 5 6" xfId="3453"/>
    <cellStyle name="20 % - Markeringsfarve5 2 5 6" xfId="3454"/>
    <cellStyle name="20 % - Markeringsfarve5 2 5 7" xfId="3455"/>
    <cellStyle name="20 % - Markeringsfarve5 2 5 8" xfId="3456"/>
    <cellStyle name="20 % - Markeringsfarve5 2 5 9" xfId="3457"/>
    <cellStyle name="20 % - Markeringsfarve5 2 6" xfId="3458"/>
    <cellStyle name="20 % - Markeringsfarve5 2 6 2" xfId="3459"/>
    <cellStyle name="20 % - Markeringsfarve5 2 6 2 2" xfId="3460"/>
    <cellStyle name="20 % - Markeringsfarve5 2 6 2 3" xfId="3461"/>
    <cellStyle name="20 % - Markeringsfarve5 2 6 2 4" xfId="3462"/>
    <cellStyle name="20 % - Markeringsfarve5 2 6 2 5" xfId="3463"/>
    <cellStyle name="20 % - Markeringsfarve5 2 6 2 6" xfId="3464"/>
    <cellStyle name="20 % - Markeringsfarve5 2 6 3" xfId="3465"/>
    <cellStyle name="20 % - Markeringsfarve5 2 6 3 2" xfId="3466"/>
    <cellStyle name="20 % - Markeringsfarve5 2 6 3 3" xfId="3467"/>
    <cellStyle name="20 % - Markeringsfarve5 2 6 3 4" xfId="3468"/>
    <cellStyle name="20 % - Markeringsfarve5 2 6 3 5" xfId="3469"/>
    <cellStyle name="20 % - Markeringsfarve5 2 6 3 6" xfId="3470"/>
    <cellStyle name="20 % - Markeringsfarve5 2 6 4" xfId="3471"/>
    <cellStyle name="20 % - Markeringsfarve5 2 6 4 2" xfId="3472"/>
    <cellStyle name="20 % - Markeringsfarve5 2 6 4 3" xfId="3473"/>
    <cellStyle name="20 % - Markeringsfarve5 2 6 4 4" xfId="3474"/>
    <cellStyle name="20 % - Markeringsfarve5 2 6 4 5" xfId="3475"/>
    <cellStyle name="20 % - Markeringsfarve5 2 6 4 6" xfId="3476"/>
    <cellStyle name="20 % - Markeringsfarve5 2 6 5" xfId="3477"/>
    <cellStyle name="20 % - Markeringsfarve5 2 6 6" xfId="3478"/>
    <cellStyle name="20 % - Markeringsfarve5 2 6 7" xfId="3479"/>
    <cellStyle name="20 % - Markeringsfarve5 2 6 8" xfId="3480"/>
    <cellStyle name="20 % - Markeringsfarve5 2 6 9" xfId="3481"/>
    <cellStyle name="20 % - Markeringsfarve5 2 7" xfId="3482"/>
    <cellStyle name="20 % - Markeringsfarve5 2 7 2" xfId="3483"/>
    <cellStyle name="20 % - Markeringsfarve5 2 7 3" xfId="3484"/>
    <cellStyle name="20 % - Markeringsfarve5 2 7 4" xfId="3485"/>
    <cellStyle name="20 % - Markeringsfarve5 2 7 5" xfId="3486"/>
    <cellStyle name="20 % - Markeringsfarve5 2 7 6" xfId="3487"/>
    <cellStyle name="20 % - Markeringsfarve5 2 8" xfId="3488"/>
    <cellStyle name="20 % - Markeringsfarve5 2 8 2" xfId="3489"/>
    <cellStyle name="20 % - Markeringsfarve5 2 8 3" xfId="3490"/>
    <cellStyle name="20 % - Markeringsfarve5 2 8 4" xfId="3491"/>
    <cellStyle name="20 % - Markeringsfarve5 2 8 5" xfId="3492"/>
    <cellStyle name="20 % - Markeringsfarve5 2 8 6" xfId="3493"/>
    <cellStyle name="20 % - Markeringsfarve5 2 9" xfId="3494"/>
    <cellStyle name="20 % - Markeringsfarve5 2 9 2" xfId="3495"/>
    <cellStyle name="20 % - Markeringsfarve5 2 9 3" xfId="3496"/>
    <cellStyle name="20 % - Markeringsfarve5 2 9 4" xfId="3497"/>
    <cellStyle name="20 % - Markeringsfarve5 2 9 5" xfId="3498"/>
    <cellStyle name="20 % - Markeringsfarve5 2 9 6" xfId="3499"/>
    <cellStyle name="20 % - Markeringsfarve5 2_Budget" xfId="3500"/>
    <cellStyle name="20 % - Markeringsfarve5 3" xfId="3501"/>
    <cellStyle name="20 % - Markeringsfarve5 3 2" xfId="3502"/>
    <cellStyle name="20 % - Markeringsfarve5 3 2 2" xfId="3503"/>
    <cellStyle name="20 % - Markeringsfarve5 3 2 2 2" xfId="3504"/>
    <cellStyle name="20 % - Markeringsfarve5 3 2 2 2 2" xfId="3505"/>
    <cellStyle name="20 % - Markeringsfarve5 3 2 2 2 3" xfId="3506"/>
    <cellStyle name="20 % - Markeringsfarve5 3 2 2 2 4" xfId="3507"/>
    <cellStyle name="20 % - Markeringsfarve5 3 2 2 2 5" xfId="3508"/>
    <cellStyle name="20 % - Markeringsfarve5 3 2 2 2 6" xfId="3509"/>
    <cellStyle name="20 % - Markeringsfarve5 3 2 2 3" xfId="3510"/>
    <cellStyle name="20 % - Markeringsfarve5 3 2 2 4" xfId="3511"/>
    <cellStyle name="20 % - Markeringsfarve5 3 2 2 5" xfId="3512"/>
    <cellStyle name="20 % - Markeringsfarve5 3 2 2 6" xfId="3513"/>
    <cellStyle name="20 % - Markeringsfarve5 3 2 2 7" xfId="3514"/>
    <cellStyle name="20 % - Markeringsfarve5 3 2 3" xfId="3515"/>
    <cellStyle name="20 % - Markeringsfarve5 3 2 3 2" xfId="3516"/>
    <cellStyle name="20 % - Markeringsfarve5 3 2 3 3" xfId="3517"/>
    <cellStyle name="20 % - Markeringsfarve5 3 2 3 4" xfId="3518"/>
    <cellStyle name="20 % - Markeringsfarve5 3 2 3 5" xfId="3519"/>
    <cellStyle name="20 % - Markeringsfarve5 3 2 3 6" xfId="3520"/>
    <cellStyle name="20 % - Markeringsfarve5 3 2 4" xfId="3521"/>
    <cellStyle name="20 % - Markeringsfarve5 3 2 5" xfId="3522"/>
    <cellStyle name="20 % - Markeringsfarve5 3 2 6" xfId="3523"/>
    <cellStyle name="20 % - Markeringsfarve5 3 2 7" xfId="3524"/>
    <cellStyle name="20 % - Markeringsfarve5 3 2 8" xfId="3525"/>
    <cellStyle name="20 % - Markeringsfarve5 3 2 9" xfId="3526"/>
    <cellStyle name="20 % - Markeringsfarve5 3 3" xfId="3527"/>
    <cellStyle name="20 % - Markeringsfarve5 3_Budget" xfId="3528"/>
    <cellStyle name="20 % - Markeringsfarve5 4" xfId="3529"/>
    <cellStyle name="20 % - Markeringsfarve5 4 2" xfId="3530"/>
    <cellStyle name="20 % - Markeringsfarve5 5" xfId="3531"/>
    <cellStyle name="20 % - Markeringsfarve5 6" xfId="3532"/>
    <cellStyle name="20 % - Markeringsfarve5 6 10" xfId="3533"/>
    <cellStyle name="20 % - Markeringsfarve5 6 2" xfId="3534"/>
    <cellStyle name="20 % - Markeringsfarve5 6 2 2" xfId="3535"/>
    <cellStyle name="20 % - Markeringsfarve5 6 2 2 2" xfId="3536"/>
    <cellStyle name="20 % - Markeringsfarve5 6 2 2 3" xfId="3537"/>
    <cellStyle name="20 % - Markeringsfarve5 6 2 2 4" xfId="3538"/>
    <cellStyle name="20 % - Markeringsfarve5 6 2 2 5" xfId="3539"/>
    <cellStyle name="20 % - Markeringsfarve5 6 2 2 6" xfId="3540"/>
    <cellStyle name="20 % - Markeringsfarve5 6 2 3" xfId="3541"/>
    <cellStyle name="20 % - Markeringsfarve5 6 2 3 2" xfId="3542"/>
    <cellStyle name="20 % - Markeringsfarve5 6 2 3 3" xfId="3543"/>
    <cellStyle name="20 % - Markeringsfarve5 6 2 3 4" xfId="3544"/>
    <cellStyle name="20 % - Markeringsfarve5 6 2 3 5" xfId="3545"/>
    <cellStyle name="20 % - Markeringsfarve5 6 2 3 6" xfId="3546"/>
    <cellStyle name="20 % - Markeringsfarve5 6 2 4" xfId="3547"/>
    <cellStyle name="20 % - Markeringsfarve5 6 2 5" xfId="3548"/>
    <cellStyle name="20 % - Markeringsfarve5 6 2 6" xfId="3549"/>
    <cellStyle name="20 % - Markeringsfarve5 6 2 7" xfId="3550"/>
    <cellStyle name="20 % - Markeringsfarve5 6 2 8" xfId="3551"/>
    <cellStyle name="20 % - Markeringsfarve5 6 3" xfId="3552"/>
    <cellStyle name="20 % - Markeringsfarve5 6 4" xfId="3553"/>
    <cellStyle name="20 % - Markeringsfarve5 6 4 2" xfId="3554"/>
    <cellStyle name="20 % - Markeringsfarve5 6 4 3" xfId="3555"/>
    <cellStyle name="20 % - Markeringsfarve5 6 4 4" xfId="3556"/>
    <cellStyle name="20 % - Markeringsfarve5 6 4 5" xfId="3557"/>
    <cellStyle name="20 % - Markeringsfarve5 6 4 6" xfId="3558"/>
    <cellStyle name="20 % - Markeringsfarve5 6 5" xfId="3559"/>
    <cellStyle name="20 % - Markeringsfarve5 6 5 2" xfId="3560"/>
    <cellStyle name="20 % - Markeringsfarve5 6 5 3" xfId="3561"/>
    <cellStyle name="20 % - Markeringsfarve5 6 5 4" xfId="3562"/>
    <cellStyle name="20 % - Markeringsfarve5 6 5 5" xfId="3563"/>
    <cellStyle name="20 % - Markeringsfarve5 6 5 6" xfId="3564"/>
    <cellStyle name="20 % - Markeringsfarve5 6 6" xfId="3565"/>
    <cellStyle name="20 % - Markeringsfarve5 6 7" xfId="3566"/>
    <cellStyle name="20 % - Markeringsfarve5 6 8" xfId="3567"/>
    <cellStyle name="20 % - Markeringsfarve5 6 9" xfId="3568"/>
    <cellStyle name="20 % - Markeringsfarve5 7" xfId="3569"/>
    <cellStyle name="20 % - Markeringsfarve5 8" xfId="3570"/>
    <cellStyle name="20 % - Markeringsfarve5 9" xfId="3571"/>
    <cellStyle name="20 % - Markeringsfarve6" xfId="3572" builtinId="50" customBuiltin="1"/>
    <cellStyle name="20 % - Markeringsfarve6 10" xfId="3573"/>
    <cellStyle name="20 % - Markeringsfarve6 11" xfId="3574"/>
    <cellStyle name="20 % - Markeringsfarve6 11 2" xfId="3575"/>
    <cellStyle name="20 % - Markeringsfarve6 12" xfId="3576"/>
    <cellStyle name="20 % - Markeringsfarve6 13" xfId="3577"/>
    <cellStyle name="20 % - Markeringsfarve6 14" xfId="3578"/>
    <cellStyle name="20 % - Markeringsfarve6 15" xfId="3579"/>
    <cellStyle name="20 % - Markeringsfarve6 16" xfId="3580"/>
    <cellStyle name="20 % - Markeringsfarve6 17" xfId="3581"/>
    <cellStyle name="20 % - Markeringsfarve6 18" xfId="3582"/>
    <cellStyle name="20 % - Markeringsfarve6 19" xfId="3583"/>
    <cellStyle name="20 % - Markeringsfarve6 2" xfId="3584"/>
    <cellStyle name="20 % - Markeringsfarve6 2 10" xfId="3585"/>
    <cellStyle name="20 % - Markeringsfarve6 2 11" xfId="3586"/>
    <cellStyle name="20 % - Markeringsfarve6 2 12" xfId="3587"/>
    <cellStyle name="20 % - Markeringsfarve6 2 13" xfId="3588"/>
    <cellStyle name="20 % - Markeringsfarve6 2 14" xfId="3589"/>
    <cellStyle name="20 % - Markeringsfarve6 2 15" xfId="3590"/>
    <cellStyle name="20 % - Markeringsfarve6 2 16" xfId="3591"/>
    <cellStyle name="20 % - Markeringsfarve6 2 17" xfId="3592"/>
    <cellStyle name="20 % - Markeringsfarve6 2 2" xfId="3593"/>
    <cellStyle name="20 % - Markeringsfarve6 2 2 10" xfId="3594"/>
    <cellStyle name="20 % - Markeringsfarve6 2 2 11" xfId="3595"/>
    <cellStyle name="20 % - Markeringsfarve6 2 2 12" xfId="3596"/>
    <cellStyle name="20 % - Markeringsfarve6 2 2 13" xfId="3597"/>
    <cellStyle name="20 % - Markeringsfarve6 2 2 14" xfId="3598"/>
    <cellStyle name="20 % - Markeringsfarve6 2 2 2" xfId="3599"/>
    <cellStyle name="20 % - Markeringsfarve6 2 2 2 10" xfId="3600"/>
    <cellStyle name="20 % - Markeringsfarve6 2 2 2 11" xfId="3601"/>
    <cellStyle name="20 % - Markeringsfarve6 2 2 2 12" xfId="3602"/>
    <cellStyle name="20 % - Markeringsfarve6 2 2 2 2" xfId="3603"/>
    <cellStyle name="20 % - Markeringsfarve6 2 2 2 2 10" xfId="3604"/>
    <cellStyle name="20 % - Markeringsfarve6 2 2 2 2 11" xfId="3605"/>
    <cellStyle name="20 % - Markeringsfarve6 2 2 2 2 2" xfId="3606"/>
    <cellStyle name="20 % - Markeringsfarve6 2 2 2 2 2 10" xfId="3607"/>
    <cellStyle name="20 % - Markeringsfarve6 2 2 2 2 2 2" xfId="3608"/>
    <cellStyle name="20 % - Markeringsfarve6 2 2 2 2 2 2 2" xfId="3609"/>
    <cellStyle name="20 % - Markeringsfarve6 2 2 2 2 2 2 3" xfId="3610"/>
    <cellStyle name="20 % - Markeringsfarve6 2 2 2 2 2 2 4" xfId="3611"/>
    <cellStyle name="20 % - Markeringsfarve6 2 2 2 2 2 2 5" xfId="3612"/>
    <cellStyle name="20 % - Markeringsfarve6 2 2 2 2 2 2 6" xfId="3613"/>
    <cellStyle name="20 % - Markeringsfarve6 2 2 2 2 2 3" xfId="3614"/>
    <cellStyle name="20 % - Markeringsfarve6 2 2 2 2 2 3 2" xfId="3615"/>
    <cellStyle name="20 % - Markeringsfarve6 2 2 2 2 2 3 3" xfId="3616"/>
    <cellStyle name="20 % - Markeringsfarve6 2 2 2 2 2 3 4" xfId="3617"/>
    <cellStyle name="20 % - Markeringsfarve6 2 2 2 2 2 3 5" xfId="3618"/>
    <cellStyle name="20 % - Markeringsfarve6 2 2 2 2 2 3 6" xfId="3619"/>
    <cellStyle name="20 % - Markeringsfarve6 2 2 2 2 2 4" xfId="3620"/>
    <cellStyle name="20 % - Markeringsfarve6 2 2 2 2 2 4 2" xfId="3621"/>
    <cellStyle name="20 % - Markeringsfarve6 2 2 2 2 2 4 3" xfId="3622"/>
    <cellStyle name="20 % - Markeringsfarve6 2 2 2 2 2 4 4" xfId="3623"/>
    <cellStyle name="20 % - Markeringsfarve6 2 2 2 2 2 4 5" xfId="3624"/>
    <cellStyle name="20 % - Markeringsfarve6 2 2 2 2 2 4 6" xfId="3625"/>
    <cellStyle name="20 % - Markeringsfarve6 2 2 2 2 2 5" xfId="3626"/>
    <cellStyle name="20 % - Markeringsfarve6 2 2 2 2 2 5 2" xfId="3627"/>
    <cellStyle name="20 % - Markeringsfarve6 2 2 2 2 2 5 3" xfId="3628"/>
    <cellStyle name="20 % - Markeringsfarve6 2 2 2 2 2 5 4" xfId="3629"/>
    <cellStyle name="20 % - Markeringsfarve6 2 2 2 2 2 5 5" xfId="3630"/>
    <cellStyle name="20 % - Markeringsfarve6 2 2 2 2 2 5 6" xfId="3631"/>
    <cellStyle name="20 % - Markeringsfarve6 2 2 2 2 2 6" xfId="3632"/>
    <cellStyle name="20 % - Markeringsfarve6 2 2 2 2 2 7" xfId="3633"/>
    <cellStyle name="20 % - Markeringsfarve6 2 2 2 2 2 8" xfId="3634"/>
    <cellStyle name="20 % - Markeringsfarve6 2 2 2 2 2 9" xfId="3635"/>
    <cellStyle name="20 % - Markeringsfarve6 2 2 2 2 3" xfId="3636"/>
    <cellStyle name="20 % - Markeringsfarve6 2 2 2 2 3 2" xfId="3637"/>
    <cellStyle name="20 % - Markeringsfarve6 2 2 2 2 3 3" xfId="3638"/>
    <cellStyle name="20 % - Markeringsfarve6 2 2 2 2 3 4" xfId="3639"/>
    <cellStyle name="20 % - Markeringsfarve6 2 2 2 2 3 5" xfId="3640"/>
    <cellStyle name="20 % - Markeringsfarve6 2 2 2 2 3 6" xfId="3641"/>
    <cellStyle name="20 % - Markeringsfarve6 2 2 2 2 4" xfId="3642"/>
    <cellStyle name="20 % - Markeringsfarve6 2 2 2 2 4 2" xfId="3643"/>
    <cellStyle name="20 % - Markeringsfarve6 2 2 2 2 4 3" xfId="3644"/>
    <cellStyle name="20 % - Markeringsfarve6 2 2 2 2 4 4" xfId="3645"/>
    <cellStyle name="20 % - Markeringsfarve6 2 2 2 2 4 5" xfId="3646"/>
    <cellStyle name="20 % - Markeringsfarve6 2 2 2 2 4 6" xfId="3647"/>
    <cellStyle name="20 % - Markeringsfarve6 2 2 2 2 5" xfId="3648"/>
    <cellStyle name="20 % - Markeringsfarve6 2 2 2 2 5 2" xfId="3649"/>
    <cellStyle name="20 % - Markeringsfarve6 2 2 2 2 5 3" xfId="3650"/>
    <cellStyle name="20 % - Markeringsfarve6 2 2 2 2 5 4" xfId="3651"/>
    <cellStyle name="20 % - Markeringsfarve6 2 2 2 2 5 5" xfId="3652"/>
    <cellStyle name="20 % - Markeringsfarve6 2 2 2 2 5 6" xfId="3653"/>
    <cellStyle name="20 % - Markeringsfarve6 2 2 2 2 6" xfId="3654"/>
    <cellStyle name="20 % - Markeringsfarve6 2 2 2 2 6 2" xfId="3655"/>
    <cellStyle name="20 % - Markeringsfarve6 2 2 2 2 6 3" xfId="3656"/>
    <cellStyle name="20 % - Markeringsfarve6 2 2 2 2 6 4" xfId="3657"/>
    <cellStyle name="20 % - Markeringsfarve6 2 2 2 2 6 5" xfId="3658"/>
    <cellStyle name="20 % - Markeringsfarve6 2 2 2 2 6 6" xfId="3659"/>
    <cellStyle name="20 % - Markeringsfarve6 2 2 2 2 7" xfId="3660"/>
    <cellStyle name="20 % - Markeringsfarve6 2 2 2 2 8" xfId="3661"/>
    <cellStyle name="20 % - Markeringsfarve6 2 2 2 2 9" xfId="3662"/>
    <cellStyle name="20 % - Markeringsfarve6 2 2 2 3" xfId="3663"/>
    <cellStyle name="20 % - Markeringsfarve6 2 2 2 3 10" xfId="3664"/>
    <cellStyle name="20 % - Markeringsfarve6 2 2 2 3 2" xfId="3665"/>
    <cellStyle name="20 % - Markeringsfarve6 2 2 2 3 2 2" xfId="3666"/>
    <cellStyle name="20 % - Markeringsfarve6 2 2 2 3 2 3" xfId="3667"/>
    <cellStyle name="20 % - Markeringsfarve6 2 2 2 3 2 4" xfId="3668"/>
    <cellStyle name="20 % - Markeringsfarve6 2 2 2 3 2 5" xfId="3669"/>
    <cellStyle name="20 % - Markeringsfarve6 2 2 2 3 2 6" xfId="3670"/>
    <cellStyle name="20 % - Markeringsfarve6 2 2 2 3 3" xfId="3671"/>
    <cellStyle name="20 % - Markeringsfarve6 2 2 2 3 3 2" xfId="3672"/>
    <cellStyle name="20 % - Markeringsfarve6 2 2 2 3 3 3" xfId="3673"/>
    <cellStyle name="20 % - Markeringsfarve6 2 2 2 3 3 4" xfId="3674"/>
    <cellStyle name="20 % - Markeringsfarve6 2 2 2 3 3 5" xfId="3675"/>
    <cellStyle name="20 % - Markeringsfarve6 2 2 2 3 3 6" xfId="3676"/>
    <cellStyle name="20 % - Markeringsfarve6 2 2 2 3 4" xfId="3677"/>
    <cellStyle name="20 % - Markeringsfarve6 2 2 2 3 4 2" xfId="3678"/>
    <cellStyle name="20 % - Markeringsfarve6 2 2 2 3 4 3" xfId="3679"/>
    <cellStyle name="20 % - Markeringsfarve6 2 2 2 3 4 4" xfId="3680"/>
    <cellStyle name="20 % - Markeringsfarve6 2 2 2 3 4 5" xfId="3681"/>
    <cellStyle name="20 % - Markeringsfarve6 2 2 2 3 4 6" xfId="3682"/>
    <cellStyle name="20 % - Markeringsfarve6 2 2 2 3 5" xfId="3683"/>
    <cellStyle name="20 % - Markeringsfarve6 2 2 2 3 5 2" xfId="3684"/>
    <cellStyle name="20 % - Markeringsfarve6 2 2 2 3 5 3" xfId="3685"/>
    <cellStyle name="20 % - Markeringsfarve6 2 2 2 3 5 4" xfId="3686"/>
    <cellStyle name="20 % - Markeringsfarve6 2 2 2 3 5 5" xfId="3687"/>
    <cellStyle name="20 % - Markeringsfarve6 2 2 2 3 5 6" xfId="3688"/>
    <cellStyle name="20 % - Markeringsfarve6 2 2 2 3 6" xfId="3689"/>
    <cellStyle name="20 % - Markeringsfarve6 2 2 2 3 7" xfId="3690"/>
    <cellStyle name="20 % - Markeringsfarve6 2 2 2 3 8" xfId="3691"/>
    <cellStyle name="20 % - Markeringsfarve6 2 2 2 3 9" xfId="3692"/>
    <cellStyle name="20 % - Markeringsfarve6 2 2 2 4" xfId="3693"/>
    <cellStyle name="20 % - Markeringsfarve6 2 2 2 4 2" xfId="3694"/>
    <cellStyle name="20 % - Markeringsfarve6 2 2 2 4 3" xfId="3695"/>
    <cellStyle name="20 % - Markeringsfarve6 2 2 2 4 4" xfId="3696"/>
    <cellStyle name="20 % - Markeringsfarve6 2 2 2 4 5" xfId="3697"/>
    <cellStyle name="20 % - Markeringsfarve6 2 2 2 4 6" xfId="3698"/>
    <cellStyle name="20 % - Markeringsfarve6 2 2 2 5" xfId="3699"/>
    <cellStyle name="20 % - Markeringsfarve6 2 2 2 5 2" xfId="3700"/>
    <cellStyle name="20 % - Markeringsfarve6 2 2 2 5 3" xfId="3701"/>
    <cellStyle name="20 % - Markeringsfarve6 2 2 2 5 4" xfId="3702"/>
    <cellStyle name="20 % - Markeringsfarve6 2 2 2 5 5" xfId="3703"/>
    <cellStyle name="20 % - Markeringsfarve6 2 2 2 5 6" xfId="3704"/>
    <cellStyle name="20 % - Markeringsfarve6 2 2 2 6" xfId="3705"/>
    <cellStyle name="20 % - Markeringsfarve6 2 2 2 6 2" xfId="3706"/>
    <cellStyle name="20 % - Markeringsfarve6 2 2 2 6 3" xfId="3707"/>
    <cellStyle name="20 % - Markeringsfarve6 2 2 2 6 4" xfId="3708"/>
    <cellStyle name="20 % - Markeringsfarve6 2 2 2 6 5" xfId="3709"/>
    <cellStyle name="20 % - Markeringsfarve6 2 2 2 6 6" xfId="3710"/>
    <cellStyle name="20 % - Markeringsfarve6 2 2 2 7" xfId="3711"/>
    <cellStyle name="20 % - Markeringsfarve6 2 2 2 7 2" xfId="3712"/>
    <cellStyle name="20 % - Markeringsfarve6 2 2 2 7 3" xfId="3713"/>
    <cellStyle name="20 % - Markeringsfarve6 2 2 2 7 4" xfId="3714"/>
    <cellStyle name="20 % - Markeringsfarve6 2 2 2 7 5" xfId="3715"/>
    <cellStyle name="20 % - Markeringsfarve6 2 2 2 7 6" xfId="3716"/>
    <cellStyle name="20 % - Markeringsfarve6 2 2 2 8" xfId="3717"/>
    <cellStyle name="20 % - Markeringsfarve6 2 2 2 9" xfId="3718"/>
    <cellStyle name="20 % - Markeringsfarve6 2 2 3" xfId="3719"/>
    <cellStyle name="20 % - Markeringsfarve6 2 2 3 10" xfId="3720"/>
    <cellStyle name="20 % - Markeringsfarve6 2 2 3 11" xfId="3721"/>
    <cellStyle name="20 % - Markeringsfarve6 2 2 3 2" xfId="3722"/>
    <cellStyle name="20 % - Markeringsfarve6 2 2 3 2 10" xfId="3723"/>
    <cellStyle name="20 % - Markeringsfarve6 2 2 3 2 2" xfId="3724"/>
    <cellStyle name="20 % - Markeringsfarve6 2 2 3 2 2 2" xfId="3725"/>
    <cellStyle name="20 % - Markeringsfarve6 2 2 3 2 2 2 2" xfId="3726"/>
    <cellStyle name="20 % - Markeringsfarve6 2 2 3 2 2 2 3" xfId="3727"/>
    <cellStyle name="20 % - Markeringsfarve6 2 2 3 2 2 2 4" xfId="3728"/>
    <cellStyle name="20 % - Markeringsfarve6 2 2 3 2 2 2 5" xfId="3729"/>
    <cellStyle name="20 % - Markeringsfarve6 2 2 3 2 2 2 6" xfId="3730"/>
    <cellStyle name="20 % - Markeringsfarve6 2 2 3 2 2 3" xfId="3731"/>
    <cellStyle name="20 % - Markeringsfarve6 2 2 3 2 2 3 2" xfId="3732"/>
    <cellStyle name="20 % - Markeringsfarve6 2 2 3 2 2 3 3" xfId="3733"/>
    <cellStyle name="20 % - Markeringsfarve6 2 2 3 2 2 3 4" xfId="3734"/>
    <cellStyle name="20 % - Markeringsfarve6 2 2 3 2 2 3 5" xfId="3735"/>
    <cellStyle name="20 % - Markeringsfarve6 2 2 3 2 2 3 6" xfId="3736"/>
    <cellStyle name="20 % - Markeringsfarve6 2 2 3 2 2 4" xfId="3737"/>
    <cellStyle name="20 % - Markeringsfarve6 2 2 3 2 2 4 2" xfId="3738"/>
    <cellStyle name="20 % - Markeringsfarve6 2 2 3 2 2 4 3" xfId="3739"/>
    <cellStyle name="20 % - Markeringsfarve6 2 2 3 2 2 4 4" xfId="3740"/>
    <cellStyle name="20 % - Markeringsfarve6 2 2 3 2 2 4 5" xfId="3741"/>
    <cellStyle name="20 % - Markeringsfarve6 2 2 3 2 2 4 6" xfId="3742"/>
    <cellStyle name="20 % - Markeringsfarve6 2 2 3 2 2 5" xfId="3743"/>
    <cellStyle name="20 % - Markeringsfarve6 2 2 3 2 2 6" xfId="3744"/>
    <cellStyle name="20 % - Markeringsfarve6 2 2 3 2 2 7" xfId="3745"/>
    <cellStyle name="20 % - Markeringsfarve6 2 2 3 2 2 8" xfId="3746"/>
    <cellStyle name="20 % - Markeringsfarve6 2 2 3 2 2 9" xfId="3747"/>
    <cellStyle name="20 % - Markeringsfarve6 2 2 3 2 3" xfId="3748"/>
    <cellStyle name="20 % - Markeringsfarve6 2 2 3 2 3 2" xfId="3749"/>
    <cellStyle name="20 % - Markeringsfarve6 2 2 3 2 3 3" xfId="3750"/>
    <cellStyle name="20 % - Markeringsfarve6 2 2 3 2 3 4" xfId="3751"/>
    <cellStyle name="20 % - Markeringsfarve6 2 2 3 2 3 5" xfId="3752"/>
    <cellStyle name="20 % - Markeringsfarve6 2 2 3 2 3 6" xfId="3753"/>
    <cellStyle name="20 % - Markeringsfarve6 2 2 3 2 4" xfId="3754"/>
    <cellStyle name="20 % - Markeringsfarve6 2 2 3 2 4 2" xfId="3755"/>
    <cellStyle name="20 % - Markeringsfarve6 2 2 3 2 4 3" xfId="3756"/>
    <cellStyle name="20 % - Markeringsfarve6 2 2 3 2 4 4" xfId="3757"/>
    <cellStyle name="20 % - Markeringsfarve6 2 2 3 2 4 5" xfId="3758"/>
    <cellStyle name="20 % - Markeringsfarve6 2 2 3 2 4 6" xfId="3759"/>
    <cellStyle name="20 % - Markeringsfarve6 2 2 3 2 5" xfId="3760"/>
    <cellStyle name="20 % - Markeringsfarve6 2 2 3 2 5 2" xfId="3761"/>
    <cellStyle name="20 % - Markeringsfarve6 2 2 3 2 5 3" xfId="3762"/>
    <cellStyle name="20 % - Markeringsfarve6 2 2 3 2 5 4" xfId="3763"/>
    <cellStyle name="20 % - Markeringsfarve6 2 2 3 2 5 5" xfId="3764"/>
    <cellStyle name="20 % - Markeringsfarve6 2 2 3 2 5 6" xfId="3765"/>
    <cellStyle name="20 % - Markeringsfarve6 2 2 3 2 6" xfId="3766"/>
    <cellStyle name="20 % - Markeringsfarve6 2 2 3 2 7" xfId="3767"/>
    <cellStyle name="20 % - Markeringsfarve6 2 2 3 2 8" xfId="3768"/>
    <cellStyle name="20 % - Markeringsfarve6 2 2 3 2 9" xfId="3769"/>
    <cellStyle name="20 % - Markeringsfarve6 2 2 3 3" xfId="3770"/>
    <cellStyle name="20 % - Markeringsfarve6 2 2 3 3 2" xfId="3771"/>
    <cellStyle name="20 % - Markeringsfarve6 2 2 3 3 2 2" xfId="3772"/>
    <cellStyle name="20 % - Markeringsfarve6 2 2 3 3 2 3" xfId="3773"/>
    <cellStyle name="20 % - Markeringsfarve6 2 2 3 3 2 4" xfId="3774"/>
    <cellStyle name="20 % - Markeringsfarve6 2 2 3 3 2 5" xfId="3775"/>
    <cellStyle name="20 % - Markeringsfarve6 2 2 3 3 2 6" xfId="3776"/>
    <cellStyle name="20 % - Markeringsfarve6 2 2 3 3 3" xfId="3777"/>
    <cellStyle name="20 % - Markeringsfarve6 2 2 3 3 3 2" xfId="3778"/>
    <cellStyle name="20 % - Markeringsfarve6 2 2 3 3 3 3" xfId="3779"/>
    <cellStyle name="20 % - Markeringsfarve6 2 2 3 3 3 4" xfId="3780"/>
    <cellStyle name="20 % - Markeringsfarve6 2 2 3 3 3 5" xfId="3781"/>
    <cellStyle name="20 % - Markeringsfarve6 2 2 3 3 3 6" xfId="3782"/>
    <cellStyle name="20 % - Markeringsfarve6 2 2 3 3 4" xfId="3783"/>
    <cellStyle name="20 % - Markeringsfarve6 2 2 3 3 4 2" xfId="3784"/>
    <cellStyle name="20 % - Markeringsfarve6 2 2 3 3 4 3" xfId="3785"/>
    <cellStyle name="20 % - Markeringsfarve6 2 2 3 3 4 4" xfId="3786"/>
    <cellStyle name="20 % - Markeringsfarve6 2 2 3 3 4 5" xfId="3787"/>
    <cellStyle name="20 % - Markeringsfarve6 2 2 3 3 4 6" xfId="3788"/>
    <cellStyle name="20 % - Markeringsfarve6 2 2 3 3 5" xfId="3789"/>
    <cellStyle name="20 % - Markeringsfarve6 2 2 3 3 6" xfId="3790"/>
    <cellStyle name="20 % - Markeringsfarve6 2 2 3 3 7" xfId="3791"/>
    <cellStyle name="20 % - Markeringsfarve6 2 2 3 3 8" xfId="3792"/>
    <cellStyle name="20 % - Markeringsfarve6 2 2 3 3 9" xfId="3793"/>
    <cellStyle name="20 % - Markeringsfarve6 2 2 3 4" xfId="3794"/>
    <cellStyle name="20 % - Markeringsfarve6 2 2 3 4 2" xfId="3795"/>
    <cellStyle name="20 % - Markeringsfarve6 2 2 3 4 3" xfId="3796"/>
    <cellStyle name="20 % - Markeringsfarve6 2 2 3 4 4" xfId="3797"/>
    <cellStyle name="20 % - Markeringsfarve6 2 2 3 4 5" xfId="3798"/>
    <cellStyle name="20 % - Markeringsfarve6 2 2 3 4 6" xfId="3799"/>
    <cellStyle name="20 % - Markeringsfarve6 2 2 3 5" xfId="3800"/>
    <cellStyle name="20 % - Markeringsfarve6 2 2 3 5 2" xfId="3801"/>
    <cellStyle name="20 % - Markeringsfarve6 2 2 3 5 3" xfId="3802"/>
    <cellStyle name="20 % - Markeringsfarve6 2 2 3 5 4" xfId="3803"/>
    <cellStyle name="20 % - Markeringsfarve6 2 2 3 5 5" xfId="3804"/>
    <cellStyle name="20 % - Markeringsfarve6 2 2 3 5 6" xfId="3805"/>
    <cellStyle name="20 % - Markeringsfarve6 2 2 3 6" xfId="3806"/>
    <cellStyle name="20 % - Markeringsfarve6 2 2 3 6 2" xfId="3807"/>
    <cellStyle name="20 % - Markeringsfarve6 2 2 3 6 3" xfId="3808"/>
    <cellStyle name="20 % - Markeringsfarve6 2 2 3 6 4" xfId="3809"/>
    <cellStyle name="20 % - Markeringsfarve6 2 2 3 6 5" xfId="3810"/>
    <cellStyle name="20 % - Markeringsfarve6 2 2 3 6 6" xfId="3811"/>
    <cellStyle name="20 % - Markeringsfarve6 2 2 3 7" xfId="3812"/>
    <cellStyle name="20 % - Markeringsfarve6 2 2 3 8" xfId="3813"/>
    <cellStyle name="20 % - Markeringsfarve6 2 2 3 9" xfId="3814"/>
    <cellStyle name="20 % - Markeringsfarve6 2 2 4" xfId="3815"/>
    <cellStyle name="20 % - Markeringsfarve6 2 2 4 10" xfId="3816"/>
    <cellStyle name="20 % - Markeringsfarve6 2 2 4 2" xfId="3817"/>
    <cellStyle name="20 % - Markeringsfarve6 2 2 4 2 2" xfId="3818"/>
    <cellStyle name="20 % - Markeringsfarve6 2 2 4 2 2 2" xfId="3819"/>
    <cellStyle name="20 % - Markeringsfarve6 2 2 4 2 2 3" xfId="3820"/>
    <cellStyle name="20 % - Markeringsfarve6 2 2 4 2 2 4" xfId="3821"/>
    <cellStyle name="20 % - Markeringsfarve6 2 2 4 2 2 5" xfId="3822"/>
    <cellStyle name="20 % - Markeringsfarve6 2 2 4 2 2 6" xfId="3823"/>
    <cellStyle name="20 % - Markeringsfarve6 2 2 4 2 3" xfId="3824"/>
    <cellStyle name="20 % - Markeringsfarve6 2 2 4 2 3 2" xfId="3825"/>
    <cellStyle name="20 % - Markeringsfarve6 2 2 4 2 3 3" xfId="3826"/>
    <cellStyle name="20 % - Markeringsfarve6 2 2 4 2 3 4" xfId="3827"/>
    <cellStyle name="20 % - Markeringsfarve6 2 2 4 2 3 5" xfId="3828"/>
    <cellStyle name="20 % - Markeringsfarve6 2 2 4 2 3 6" xfId="3829"/>
    <cellStyle name="20 % - Markeringsfarve6 2 2 4 2 4" xfId="3830"/>
    <cellStyle name="20 % - Markeringsfarve6 2 2 4 2 4 2" xfId="3831"/>
    <cellStyle name="20 % - Markeringsfarve6 2 2 4 2 4 3" xfId="3832"/>
    <cellStyle name="20 % - Markeringsfarve6 2 2 4 2 4 4" xfId="3833"/>
    <cellStyle name="20 % - Markeringsfarve6 2 2 4 2 4 5" xfId="3834"/>
    <cellStyle name="20 % - Markeringsfarve6 2 2 4 2 4 6" xfId="3835"/>
    <cellStyle name="20 % - Markeringsfarve6 2 2 4 2 5" xfId="3836"/>
    <cellStyle name="20 % - Markeringsfarve6 2 2 4 2 6" xfId="3837"/>
    <cellStyle name="20 % - Markeringsfarve6 2 2 4 2 7" xfId="3838"/>
    <cellStyle name="20 % - Markeringsfarve6 2 2 4 2 8" xfId="3839"/>
    <cellStyle name="20 % - Markeringsfarve6 2 2 4 2 9" xfId="3840"/>
    <cellStyle name="20 % - Markeringsfarve6 2 2 4 3" xfId="3841"/>
    <cellStyle name="20 % - Markeringsfarve6 2 2 4 3 2" xfId="3842"/>
    <cellStyle name="20 % - Markeringsfarve6 2 2 4 3 3" xfId="3843"/>
    <cellStyle name="20 % - Markeringsfarve6 2 2 4 3 4" xfId="3844"/>
    <cellStyle name="20 % - Markeringsfarve6 2 2 4 3 5" xfId="3845"/>
    <cellStyle name="20 % - Markeringsfarve6 2 2 4 3 6" xfId="3846"/>
    <cellStyle name="20 % - Markeringsfarve6 2 2 4 4" xfId="3847"/>
    <cellStyle name="20 % - Markeringsfarve6 2 2 4 4 2" xfId="3848"/>
    <cellStyle name="20 % - Markeringsfarve6 2 2 4 4 3" xfId="3849"/>
    <cellStyle name="20 % - Markeringsfarve6 2 2 4 4 4" xfId="3850"/>
    <cellStyle name="20 % - Markeringsfarve6 2 2 4 4 5" xfId="3851"/>
    <cellStyle name="20 % - Markeringsfarve6 2 2 4 4 6" xfId="3852"/>
    <cellStyle name="20 % - Markeringsfarve6 2 2 4 5" xfId="3853"/>
    <cellStyle name="20 % - Markeringsfarve6 2 2 4 5 2" xfId="3854"/>
    <cellStyle name="20 % - Markeringsfarve6 2 2 4 5 3" xfId="3855"/>
    <cellStyle name="20 % - Markeringsfarve6 2 2 4 5 4" xfId="3856"/>
    <cellStyle name="20 % - Markeringsfarve6 2 2 4 5 5" xfId="3857"/>
    <cellStyle name="20 % - Markeringsfarve6 2 2 4 5 6" xfId="3858"/>
    <cellStyle name="20 % - Markeringsfarve6 2 2 4 6" xfId="3859"/>
    <cellStyle name="20 % - Markeringsfarve6 2 2 4 7" xfId="3860"/>
    <cellStyle name="20 % - Markeringsfarve6 2 2 4 8" xfId="3861"/>
    <cellStyle name="20 % - Markeringsfarve6 2 2 4 9" xfId="3862"/>
    <cellStyle name="20 % - Markeringsfarve6 2 2 5" xfId="3863"/>
    <cellStyle name="20 % - Markeringsfarve6 2 2 5 2" xfId="3864"/>
    <cellStyle name="20 % - Markeringsfarve6 2 2 5 2 2" xfId="3865"/>
    <cellStyle name="20 % - Markeringsfarve6 2 2 5 2 3" xfId="3866"/>
    <cellStyle name="20 % - Markeringsfarve6 2 2 5 2 4" xfId="3867"/>
    <cellStyle name="20 % - Markeringsfarve6 2 2 5 2 5" xfId="3868"/>
    <cellStyle name="20 % - Markeringsfarve6 2 2 5 2 6" xfId="3869"/>
    <cellStyle name="20 % - Markeringsfarve6 2 2 5 3" xfId="3870"/>
    <cellStyle name="20 % - Markeringsfarve6 2 2 5 3 2" xfId="3871"/>
    <cellStyle name="20 % - Markeringsfarve6 2 2 5 3 3" xfId="3872"/>
    <cellStyle name="20 % - Markeringsfarve6 2 2 5 3 4" xfId="3873"/>
    <cellStyle name="20 % - Markeringsfarve6 2 2 5 3 5" xfId="3874"/>
    <cellStyle name="20 % - Markeringsfarve6 2 2 5 3 6" xfId="3875"/>
    <cellStyle name="20 % - Markeringsfarve6 2 2 5 4" xfId="3876"/>
    <cellStyle name="20 % - Markeringsfarve6 2 2 5 4 2" xfId="3877"/>
    <cellStyle name="20 % - Markeringsfarve6 2 2 5 4 3" xfId="3878"/>
    <cellStyle name="20 % - Markeringsfarve6 2 2 5 4 4" xfId="3879"/>
    <cellStyle name="20 % - Markeringsfarve6 2 2 5 4 5" xfId="3880"/>
    <cellStyle name="20 % - Markeringsfarve6 2 2 5 4 6" xfId="3881"/>
    <cellStyle name="20 % - Markeringsfarve6 2 2 5 5" xfId="3882"/>
    <cellStyle name="20 % - Markeringsfarve6 2 2 5 6" xfId="3883"/>
    <cellStyle name="20 % - Markeringsfarve6 2 2 5 7" xfId="3884"/>
    <cellStyle name="20 % - Markeringsfarve6 2 2 5 8" xfId="3885"/>
    <cellStyle name="20 % - Markeringsfarve6 2 2 5 9" xfId="3886"/>
    <cellStyle name="20 % - Markeringsfarve6 2 2 6" xfId="3887"/>
    <cellStyle name="20 % - Markeringsfarve6 2 2 6 2" xfId="3888"/>
    <cellStyle name="20 % - Markeringsfarve6 2 2 6 3" xfId="3889"/>
    <cellStyle name="20 % - Markeringsfarve6 2 2 6 4" xfId="3890"/>
    <cellStyle name="20 % - Markeringsfarve6 2 2 6 5" xfId="3891"/>
    <cellStyle name="20 % - Markeringsfarve6 2 2 6 6" xfId="3892"/>
    <cellStyle name="20 % - Markeringsfarve6 2 2 7" xfId="3893"/>
    <cellStyle name="20 % - Markeringsfarve6 2 2 7 2" xfId="3894"/>
    <cellStyle name="20 % - Markeringsfarve6 2 2 7 3" xfId="3895"/>
    <cellStyle name="20 % - Markeringsfarve6 2 2 7 4" xfId="3896"/>
    <cellStyle name="20 % - Markeringsfarve6 2 2 7 5" xfId="3897"/>
    <cellStyle name="20 % - Markeringsfarve6 2 2 7 6" xfId="3898"/>
    <cellStyle name="20 % - Markeringsfarve6 2 2 8" xfId="3899"/>
    <cellStyle name="20 % - Markeringsfarve6 2 2 8 2" xfId="3900"/>
    <cellStyle name="20 % - Markeringsfarve6 2 2 8 3" xfId="3901"/>
    <cellStyle name="20 % - Markeringsfarve6 2 2 8 4" xfId="3902"/>
    <cellStyle name="20 % - Markeringsfarve6 2 2 8 5" xfId="3903"/>
    <cellStyle name="20 % - Markeringsfarve6 2 2 8 6" xfId="3904"/>
    <cellStyle name="20 % - Markeringsfarve6 2 2 9" xfId="3905"/>
    <cellStyle name="20 % - Markeringsfarve6 2 2_Budget" xfId="3906"/>
    <cellStyle name="20 % - Markeringsfarve6 2 3" xfId="3907"/>
    <cellStyle name="20 % - Markeringsfarve6 2 3 10" xfId="3908"/>
    <cellStyle name="20 % - Markeringsfarve6 2 3 11" xfId="3909"/>
    <cellStyle name="20 % - Markeringsfarve6 2 3 12" xfId="3910"/>
    <cellStyle name="20 % - Markeringsfarve6 2 3 13" xfId="3911"/>
    <cellStyle name="20 % - Markeringsfarve6 2 3 2" xfId="3912"/>
    <cellStyle name="20 % - Markeringsfarve6 2 3 2 10" xfId="3913"/>
    <cellStyle name="20 % - Markeringsfarve6 2 3 2 11" xfId="3914"/>
    <cellStyle name="20 % - Markeringsfarve6 2 3 2 2" xfId="3915"/>
    <cellStyle name="20 % - Markeringsfarve6 2 3 2 2 10" xfId="3916"/>
    <cellStyle name="20 % - Markeringsfarve6 2 3 2 2 2" xfId="3917"/>
    <cellStyle name="20 % - Markeringsfarve6 2 3 2 2 2 2" xfId="3918"/>
    <cellStyle name="20 % - Markeringsfarve6 2 3 2 2 2 3" xfId="3919"/>
    <cellStyle name="20 % - Markeringsfarve6 2 3 2 2 2 4" xfId="3920"/>
    <cellStyle name="20 % - Markeringsfarve6 2 3 2 2 2 5" xfId="3921"/>
    <cellStyle name="20 % - Markeringsfarve6 2 3 2 2 2 6" xfId="3922"/>
    <cellStyle name="20 % - Markeringsfarve6 2 3 2 2 3" xfId="3923"/>
    <cellStyle name="20 % - Markeringsfarve6 2 3 2 2 3 2" xfId="3924"/>
    <cellStyle name="20 % - Markeringsfarve6 2 3 2 2 3 3" xfId="3925"/>
    <cellStyle name="20 % - Markeringsfarve6 2 3 2 2 3 4" xfId="3926"/>
    <cellStyle name="20 % - Markeringsfarve6 2 3 2 2 3 5" xfId="3927"/>
    <cellStyle name="20 % - Markeringsfarve6 2 3 2 2 3 6" xfId="3928"/>
    <cellStyle name="20 % - Markeringsfarve6 2 3 2 2 4" xfId="3929"/>
    <cellStyle name="20 % - Markeringsfarve6 2 3 2 2 4 2" xfId="3930"/>
    <cellStyle name="20 % - Markeringsfarve6 2 3 2 2 4 3" xfId="3931"/>
    <cellStyle name="20 % - Markeringsfarve6 2 3 2 2 4 4" xfId="3932"/>
    <cellStyle name="20 % - Markeringsfarve6 2 3 2 2 4 5" xfId="3933"/>
    <cellStyle name="20 % - Markeringsfarve6 2 3 2 2 4 6" xfId="3934"/>
    <cellStyle name="20 % - Markeringsfarve6 2 3 2 2 5" xfId="3935"/>
    <cellStyle name="20 % - Markeringsfarve6 2 3 2 2 5 2" xfId="3936"/>
    <cellStyle name="20 % - Markeringsfarve6 2 3 2 2 5 3" xfId="3937"/>
    <cellStyle name="20 % - Markeringsfarve6 2 3 2 2 5 4" xfId="3938"/>
    <cellStyle name="20 % - Markeringsfarve6 2 3 2 2 5 5" xfId="3939"/>
    <cellStyle name="20 % - Markeringsfarve6 2 3 2 2 5 6" xfId="3940"/>
    <cellStyle name="20 % - Markeringsfarve6 2 3 2 2 6" xfId="3941"/>
    <cellStyle name="20 % - Markeringsfarve6 2 3 2 2 7" xfId="3942"/>
    <cellStyle name="20 % - Markeringsfarve6 2 3 2 2 8" xfId="3943"/>
    <cellStyle name="20 % - Markeringsfarve6 2 3 2 2 9" xfId="3944"/>
    <cellStyle name="20 % - Markeringsfarve6 2 3 2 3" xfId="3945"/>
    <cellStyle name="20 % - Markeringsfarve6 2 3 2 3 2" xfId="3946"/>
    <cellStyle name="20 % - Markeringsfarve6 2 3 2 3 3" xfId="3947"/>
    <cellStyle name="20 % - Markeringsfarve6 2 3 2 3 4" xfId="3948"/>
    <cellStyle name="20 % - Markeringsfarve6 2 3 2 3 5" xfId="3949"/>
    <cellStyle name="20 % - Markeringsfarve6 2 3 2 3 6" xfId="3950"/>
    <cellStyle name="20 % - Markeringsfarve6 2 3 2 4" xfId="3951"/>
    <cellStyle name="20 % - Markeringsfarve6 2 3 2 4 2" xfId="3952"/>
    <cellStyle name="20 % - Markeringsfarve6 2 3 2 4 3" xfId="3953"/>
    <cellStyle name="20 % - Markeringsfarve6 2 3 2 4 4" xfId="3954"/>
    <cellStyle name="20 % - Markeringsfarve6 2 3 2 4 5" xfId="3955"/>
    <cellStyle name="20 % - Markeringsfarve6 2 3 2 4 6" xfId="3956"/>
    <cellStyle name="20 % - Markeringsfarve6 2 3 2 5" xfId="3957"/>
    <cellStyle name="20 % - Markeringsfarve6 2 3 2 5 2" xfId="3958"/>
    <cellStyle name="20 % - Markeringsfarve6 2 3 2 5 3" xfId="3959"/>
    <cellStyle name="20 % - Markeringsfarve6 2 3 2 5 4" xfId="3960"/>
    <cellStyle name="20 % - Markeringsfarve6 2 3 2 5 5" xfId="3961"/>
    <cellStyle name="20 % - Markeringsfarve6 2 3 2 5 6" xfId="3962"/>
    <cellStyle name="20 % - Markeringsfarve6 2 3 2 6" xfId="3963"/>
    <cellStyle name="20 % - Markeringsfarve6 2 3 2 6 2" xfId="3964"/>
    <cellStyle name="20 % - Markeringsfarve6 2 3 2 6 3" xfId="3965"/>
    <cellStyle name="20 % - Markeringsfarve6 2 3 2 6 4" xfId="3966"/>
    <cellStyle name="20 % - Markeringsfarve6 2 3 2 6 5" xfId="3967"/>
    <cellStyle name="20 % - Markeringsfarve6 2 3 2 6 6" xfId="3968"/>
    <cellStyle name="20 % - Markeringsfarve6 2 3 2 7" xfId="3969"/>
    <cellStyle name="20 % - Markeringsfarve6 2 3 2 8" xfId="3970"/>
    <cellStyle name="20 % - Markeringsfarve6 2 3 2 9" xfId="3971"/>
    <cellStyle name="20 % - Markeringsfarve6 2 3 3" xfId="3972"/>
    <cellStyle name="20 % - Markeringsfarve6 2 3 3 10" xfId="3973"/>
    <cellStyle name="20 % - Markeringsfarve6 2 3 3 2" xfId="3974"/>
    <cellStyle name="20 % - Markeringsfarve6 2 3 3 2 2" xfId="3975"/>
    <cellStyle name="20 % - Markeringsfarve6 2 3 3 2 3" xfId="3976"/>
    <cellStyle name="20 % - Markeringsfarve6 2 3 3 2 4" xfId="3977"/>
    <cellStyle name="20 % - Markeringsfarve6 2 3 3 2 5" xfId="3978"/>
    <cellStyle name="20 % - Markeringsfarve6 2 3 3 2 6" xfId="3979"/>
    <cellStyle name="20 % - Markeringsfarve6 2 3 3 3" xfId="3980"/>
    <cellStyle name="20 % - Markeringsfarve6 2 3 3 3 2" xfId="3981"/>
    <cellStyle name="20 % - Markeringsfarve6 2 3 3 3 3" xfId="3982"/>
    <cellStyle name="20 % - Markeringsfarve6 2 3 3 3 4" xfId="3983"/>
    <cellStyle name="20 % - Markeringsfarve6 2 3 3 3 5" xfId="3984"/>
    <cellStyle name="20 % - Markeringsfarve6 2 3 3 3 6" xfId="3985"/>
    <cellStyle name="20 % - Markeringsfarve6 2 3 3 4" xfId="3986"/>
    <cellStyle name="20 % - Markeringsfarve6 2 3 3 4 2" xfId="3987"/>
    <cellStyle name="20 % - Markeringsfarve6 2 3 3 4 3" xfId="3988"/>
    <cellStyle name="20 % - Markeringsfarve6 2 3 3 4 4" xfId="3989"/>
    <cellStyle name="20 % - Markeringsfarve6 2 3 3 4 5" xfId="3990"/>
    <cellStyle name="20 % - Markeringsfarve6 2 3 3 4 6" xfId="3991"/>
    <cellStyle name="20 % - Markeringsfarve6 2 3 3 5" xfId="3992"/>
    <cellStyle name="20 % - Markeringsfarve6 2 3 3 5 2" xfId="3993"/>
    <cellStyle name="20 % - Markeringsfarve6 2 3 3 5 3" xfId="3994"/>
    <cellStyle name="20 % - Markeringsfarve6 2 3 3 5 4" xfId="3995"/>
    <cellStyle name="20 % - Markeringsfarve6 2 3 3 5 5" xfId="3996"/>
    <cellStyle name="20 % - Markeringsfarve6 2 3 3 5 6" xfId="3997"/>
    <cellStyle name="20 % - Markeringsfarve6 2 3 3 6" xfId="3998"/>
    <cellStyle name="20 % - Markeringsfarve6 2 3 3 7" xfId="3999"/>
    <cellStyle name="20 % - Markeringsfarve6 2 3 3 8" xfId="4000"/>
    <cellStyle name="20 % - Markeringsfarve6 2 3 3 9" xfId="4001"/>
    <cellStyle name="20 % - Markeringsfarve6 2 3 4" xfId="4002"/>
    <cellStyle name="20 % - Markeringsfarve6 2 3 4 2" xfId="4003"/>
    <cellStyle name="20 % - Markeringsfarve6 2 3 4 3" xfId="4004"/>
    <cellStyle name="20 % - Markeringsfarve6 2 3 4 4" xfId="4005"/>
    <cellStyle name="20 % - Markeringsfarve6 2 3 4 5" xfId="4006"/>
    <cellStyle name="20 % - Markeringsfarve6 2 3 4 6" xfId="4007"/>
    <cellStyle name="20 % - Markeringsfarve6 2 3 5" xfId="4008"/>
    <cellStyle name="20 % - Markeringsfarve6 2 3 5 2" xfId="4009"/>
    <cellStyle name="20 % - Markeringsfarve6 2 3 5 3" xfId="4010"/>
    <cellStyle name="20 % - Markeringsfarve6 2 3 5 4" xfId="4011"/>
    <cellStyle name="20 % - Markeringsfarve6 2 3 5 5" xfId="4012"/>
    <cellStyle name="20 % - Markeringsfarve6 2 3 5 6" xfId="4013"/>
    <cellStyle name="20 % - Markeringsfarve6 2 3 6" xfId="4014"/>
    <cellStyle name="20 % - Markeringsfarve6 2 3 6 2" xfId="4015"/>
    <cellStyle name="20 % - Markeringsfarve6 2 3 6 3" xfId="4016"/>
    <cellStyle name="20 % - Markeringsfarve6 2 3 6 4" xfId="4017"/>
    <cellStyle name="20 % - Markeringsfarve6 2 3 6 5" xfId="4018"/>
    <cellStyle name="20 % - Markeringsfarve6 2 3 6 6" xfId="4019"/>
    <cellStyle name="20 % - Markeringsfarve6 2 3 7" xfId="4020"/>
    <cellStyle name="20 % - Markeringsfarve6 2 3 7 2" xfId="4021"/>
    <cellStyle name="20 % - Markeringsfarve6 2 3 7 3" xfId="4022"/>
    <cellStyle name="20 % - Markeringsfarve6 2 3 7 4" xfId="4023"/>
    <cellStyle name="20 % - Markeringsfarve6 2 3 7 5" xfId="4024"/>
    <cellStyle name="20 % - Markeringsfarve6 2 3 7 6" xfId="4025"/>
    <cellStyle name="20 % - Markeringsfarve6 2 3 8" xfId="4026"/>
    <cellStyle name="20 % - Markeringsfarve6 2 3 9" xfId="4027"/>
    <cellStyle name="20 % - Markeringsfarve6 2 4" xfId="4028"/>
    <cellStyle name="20 % - Markeringsfarve6 2 4 10" xfId="4029"/>
    <cellStyle name="20 % - Markeringsfarve6 2 4 11" xfId="4030"/>
    <cellStyle name="20 % - Markeringsfarve6 2 4 2" xfId="4031"/>
    <cellStyle name="20 % - Markeringsfarve6 2 4 2 10" xfId="4032"/>
    <cellStyle name="20 % - Markeringsfarve6 2 4 2 2" xfId="4033"/>
    <cellStyle name="20 % - Markeringsfarve6 2 4 2 2 2" xfId="4034"/>
    <cellStyle name="20 % - Markeringsfarve6 2 4 2 2 2 2" xfId="4035"/>
    <cellStyle name="20 % - Markeringsfarve6 2 4 2 2 2 3" xfId="4036"/>
    <cellStyle name="20 % - Markeringsfarve6 2 4 2 2 2 4" xfId="4037"/>
    <cellStyle name="20 % - Markeringsfarve6 2 4 2 2 2 5" xfId="4038"/>
    <cellStyle name="20 % - Markeringsfarve6 2 4 2 2 2 6" xfId="4039"/>
    <cellStyle name="20 % - Markeringsfarve6 2 4 2 2 3" xfId="4040"/>
    <cellStyle name="20 % - Markeringsfarve6 2 4 2 2 3 2" xfId="4041"/>
    <cellStyle name="20 % - Markeringsfarve6 2 4 2 2 3 3" xfId="4042"/>
    <cellStyle name="20 % - Markeringsfarve6 2 4 2 2 3 4" xfId="4043"/>
    <cellStyle name="20 % - Markeringsfarve6 2 4 2 2 3 5" xfId="4044"/>
    <cellStyle name="20 % - Markeringsfarve6 2 4 2 2 3 6" xfId="4045"/>
    <cellStyle name="20 % - Markeringsfarve6 2 4 2 2 4" xfId="4046"/>
    <cellStyle name="20 % - Markeringsfarve6 2 4 2 2 4 2" xfId="4047"/>
    <cellStyle name="20 % - Markeringsfarve6 2 4 2 2 4 3" xfId="4048"/>
    <cellStyle name="20 % - Markeringsfarve6 2 4 2 2 4 4" xfId="4049"/>
    <cellStyle name="20 % - Markeringsfarve6 2 4 2 2 4 5" xfId="4050"/>
    <cellStyle name="20 % - Markeringsfarve6 2 4 2 2 4 6" xfId="4051"/>
    <cellStyle name="20 % - Markeringsfarve6 2 4 2 2 5" xfId="4052"/>
    <cellStyle name="20 % - Markeringsfarve6 2 4 2 2 6" xfId="4053"/>
    <cellStyle name="20 % - Markeringsfarve6 2 4 2 2 7" xfId="4054"/>
    <cellStyle name="20 % - Markeringsfarve6 2 4 2 2 8" xfId="4055"/>
    <cellStyle name="20 % - Markeringsfarve6 2 4 2 2 9" xfId="4056"/>
    <cellStyle name="20 % - Markeringsfarve6 2 4 2 3" xfId="4057"/>
    <cellStyle name="20 % - Markeringsfarve6 2 4 2 3 2" xfId="4058"/>
    <cellStyle name="20 % - Markeringsfarve6 2 4 2 3 3" xfId="4059"/>
    <cellStyle name="20 % - Markeringsfarve6 2 4 2 3 4" xfId="4060"/>
    <cellStyle name="20 % - Markeringsfarve6 2 4 2 3 5" xfId="4061"/>
    <cellStyle name="20 % - Markeringsfarve6 2 4 2 3 6" xfId="4062"/>
    <cellStyle name="20 % - Markeringsfarve6 2 4 2 4" xfId="4063"/>
    <cellStyle name="20 % - Markeringsfarve6 2 4 2 4 2" xfId="4064"/>
    <cellStyle name="20 % - Markeringsfarve6 2 4 2 4 3" xfId="4065"/>
    <cellStyle name="20 % - Markeringsfarve6 2 4 2 4 4" xfId="4066"/>
    <cellStyle name="20 % - Markeringsfarve6 2 4 2 4 5" xfId="4067"/>
    <cellStyle name="20 % - Markeringsfarve6 2 4 2 4 6" xfId="4068"/>
    <cellStyle name="20 % - Markeringsfarve6 2 4 2 5" xfId="4069"/>
    <cellStyle name="20 % - Markeringsfarve6 2 4 2 5 2" xfId="4070"/>
    <cellStyle name="20 % - Markeringsfarve6 2 4 2 5 3" xfId="4071"/>
    <cellStyle name="20 % - Markeringsfarve6 2 4 2 5 4" xfId="4072"/>
    <cellStyle name="20 % - Markeringsfarve6 2 4 2 5 5" xfId="4073"/>
    <cellStyle name="20 % - Markeringsfarve6 2 4 2 5 6" xfId="4074"/>
    <cellStyle name="20 % - Markeringsfarve6 2 4 2 6" xfId="4075"/>
    <cellStyle name="20 % - Markeringsfarve6 2 4 2 7" xfId="4076"/>
    <cellStyle name="20 % - Markeringsfarve6 2 4 2 8" xfId="4077"/>
    <cellStyle name="20 % - Markeringsfarve6 2 4 2 9" xfId="4078"/>
    <cellStyle name="20 % - Markeringsfarve6 2 4 3" xfId="4079"/>
    <cellStyle name="20 % - Markeringsfarve6 2 4 3 2" xfId="4080"/>
    <cellStyle name="20 % - Markeringsfarve6 2 4 3 2 2" xfId="4081"/>
    <cellStyle name="20 % - Markeringsfarve6 2 4 3 2 3" xfId="4082"/>
    <cellStyle name="20 % - Markeringsfarve6 2 4 3 2 4" xfId="4083"/>
    <cellStyle name="20 % - Markeringsfarve6 2 4 3 2 5" xfId="4084"/>
    <cellStyle name="20 % - Markeringsfarve6 2 4 3 2 6" xfId="4085"/>
    <cellStyle name="20 % - Markeringsfarve6 2 4 3 3" xfId="4086"/>
    <cellStyle name="20 % - Markeringsfarve6 2 4 3 3 2" xfId="4087"/>
    <cellStyle name="20 % - Markeringsfarve6 2 4 3 3 3" xfId="4088"/>
    <cellStyle name="20 % - Markeringsfarve6 2 4 3 3 4" xfId="4089"/>
    <cellStyle name="20 % - Markeringsfarve6 2 4 3 3 5" xfId="4090"/>
    <cellStyle name="20 % - Markeringsfarve6 2 4 3 3 6" xfId="4091"/>
    <cellStyle name="20 % - Markeringsfarve6 2 4 3 4" xfId="4092"/>
    <cellStyle name="20 % - Markeringsfarve6 2 4 3 4 2" xfId="4093"/>
    <cellStyle name="20 % - Markeringsfarve6 2 4 3 4 3" xfId="4094"/>
    <cellStyle name="20 % - Markeringsfarve6 2 4 3 4 4" xfId="4095"/>
    <cellStyle name="20 % - Markeringsfarve6 2 4 3 4 5" xfId="4096"/>
    <cellStyle name="20 % - Markeringsfarve6 2 4 3 4 6" xfId="4097"/>
    <cellStyle name="20 % - Markeringsfarve6 2 4 3 5" xfId="4098"/>
    <cellStyle name="20 % - Markeringsfarve6 2 4 3 6" xfId="4099"/>
    <cellStyle name="20 % - Markeringsfarve6 2 4 3 7" xfId="4100"/>
    <cellStyle name="20 % - Markeringsfarve6 2 4 3 8" xfId="4101"/>
    <cellStyle name="20 % - Markeringsfarve6 2 4 3 9" xfId="4102"/>
    <cellStyle name="20 % - Markeringsfarve6 2 4 4" xfId="4103"/>
    <cellStyle name="20 % - Markeringsfarve6 2 4 4 2" xfId="4104"/>
    <cellStyle name="20 % - Markeringsfarve6 2 4 4 3" xfId="4105"/>
    <cellStyle name="20 % - Markeringsfarve6 2 4 4 4" xfId="4106"/>
    <cellStyle name="20 % - Markeringsfarve6 2 4 4 5" xfId="4107"/>
    <cellStyle name="20 % - Markeringsfarve6 2 4 4 6" xfId="4108"/>
    <cellStyle name="20 % - Markeringsfarve6 2 4 5" xfId="4109"/>
    <cellStyle name="20 % - Markeringsfarve6 2 4 5 2" xfId="4110"/>
    <cellStyle name="20 % - Markeringsfarve6 2 4 5 3" xfId="4111"/>
    <cellStyle name="20 % - Markeringsfarve6 2 4 5 4" xfId="4112"/>
    <cellStyle name="20 % - Markeringsfarve6 2 4 5 5" xfId="4113"/>
    <cellStyle name="20 % - Markeringsfarve6 2 4 5 6" xfId="4114"/>
    <cellStyle name="20 % - Markeringsfarve6 2 4 6" xfId="4115"/>
    <cellStyle name="20 % - Markeringsfarve6 2 4 6 2" xfId="4116"/>
    <cellStyle name="20 % - Markeringsfarve6 2 4 6 3" xfId="4117"/>
    <cellStyle name="20 % - Markeringsfarve6 2 4 6 4" xfId="4118"/>
    <cellStyle name="20 % - Markeringsfarve6 2 4 6 5" xfId="4119"/>
    <cellStyle name="20 % - Markeringsfarve6 2 4 6 6" xfId="4120"/>
    <cellStyle name="20 % - Markeringsfarve6 2 4 7" xfId="4121"/>
    <cellStyle name="20 % - Markeringsfarve6 2 4 8" xfId="4122"/>
    <cellStyle name="20 % - Markeringsfarve6 2 4 9" xfId="4123"/>
    <cellStyle name="20 % - Markeringsfarve6 2 5" xfId="4124"/>
    <cellStyle name="20 % - Markeringsfarve6 2 5 10" xfId="4125"/>
    <cellStyle name="20 % - Markeringsfarve6 2 5 2" xfId="4126"/>
    <cellStyle name="20 % - Markeringsfarve6 2 5 2 2" xfId="4127"/>
    <cellStyle name="20 % - Markeringsfarve6 2 5 2 2 2" xfId="4128"/>
    <cellStyle name="20 % - Markeringsfarve6 2 5 2 2 3" xfId="4129"/>
    <cellStyle name="20 % - Markeringsfarve6 2 5 2 2 4" xfId="4130"/>
    <cellStyle name="20 % - Markeringsfarve6 2 5 2 2 5" xfId="4131"/>
    <cellStyle name="20 % - Markeringsfarve6 2 5 2 2 6" xfId="4132"/>
    <cellStyle name="20 % - Markeringsfarve6 2 5 2 3" xfId="4133"/>
    <cellStyle name="20 % - Markeringsfarve6 2 5 2 3 2" xfId="4134"/>
    <cellStyle name="20 % - Markeringsfarve6 2 5 2 3 3" xfId="4135"/>
    <cellStyle name="20 % - Markeringsfarve6 2 5 2 3 4" xfId="4136"/>
    <cellStyle name="20 % - Markeringsfarve6 2 5 2 3 5" xfId="4137"/>
    <cellStyle name="20 % - Markeringsfarve6 2 5 2 3 6" xfId="4138"/>
    <cellStyle name="20 % - Markeringsfarve6 2 5 2 4" xfId="4139"/>
    <cellStyle name="20 % - Markeringsfarve6 2 5 2 4 2" xfId="4140"/>
    <cellStyle name="20 % - Markeringsfarve6 2 5 2 4 3" xfId="4141"/>
    <cellStyle name="20 % - Markeringsfarve6 2 5 2 4 4" xfId="4142"/>
    <cellStyle name="20 % - Markeringsfarve6 2 5 2 4 5" xfId="4143"/>
    <cellStyle name="20 % - Markeringsfarve6 2 5 2 4 6" xfId="4144"/>
    <cellStyle name="20 % - Markeringsfarve6 2 5 2 5" xfId="4145"/>
    <cellStyle name="20 % - Markeringsfarve6 2 5 2 6" xfId="4146"/>
    <cellStyle name="20 % - Markeringsfarve6 2 5 2 7" xfId="4147"/>
    <cellStyle name="20 % - Markeringsfarve6 2 5 2 8" xfId="4148"/>
    <cellStyle name="20 % - Markeringsfarve6 2 5 2 9" xfId="4149"/>
    <cellStyle name="20 % - Markeringsfarve6 2 5 3" xfId="4150"/>
    <cellStyle name="20 % - Markeringsfarve6 2 5 3 2" xfId="4151"/>
    <cellStyle name="20 % - Markeringsfarve6 2 5 3 3" xfId="4152"/>
    <cellStyle name="20 % - Markeringsfarve6 2 5 3 4" xfId="4153"/>
    <cellStyle name="20 % - Markeringsfarve6 2 5 3 5" xfId="4154"/>
    <cellStyle name="20 % - Markeringsfarve6 2 5 3 6" xfId="4155"/>
    <cellStyle name="20 % - Markeringsfarve6 2 5 4" xfId="4156"/>
    <cellStyle name="20 % - Markeringsfarve6 2 5 4 2" xfId="4157"/>
    <cellStyle name="20 % - Markeringsfarve6 2 5 4 3" xfId="4158"/>
    <cellStyle name="20 % - Markeringsfarve6 2 5 4 4" xfId="4159"/>
    <cellStyle name="20 % - Markeringsfarve6 2 5 4 5" xfId="4160"/>
    <cellStyle name="20 % - Markeringsfarve6 2 5 4 6" xfId="4161"/>
    <cellStyle name="20 % - Markeringsfarve6 2 5 5" xfId="4162"/>
    <cellStyle name="20 % - Markeringsfarve6 2 5 5 2" xfId="4163"/>
    <cellStyle name="20 % - Markeringsfarve6 2 5 5 3" xfId="4164"/>
    <cellStyle name="20 % - Markeringsfarve6 2 5 5 4" xfId="4165"/>
    <cellStyle name="20 % - Markeringsfarve6 2 5 5 5" xfId="4166"/>
    <cellStyle name="20 % - Markeringsfarve6 2 5 5 6" xfId="4167"/>
    <cellStyle name="20 % - Markeringsfarve6 2 5 6" xfId="4168"/>
    <cellStyle name="20 % - Markeringsfarve6 2 5 7" xfId="4169"/>
    <cellStyle name="20 % - Markeringsfarve6 2 5 8" xfId="4170"/>
    <cellStyle name="20 % - Markeringsfarve6 2 5 9" xfId="4171"/>
    <cellStyle name="20 % - Markeringsfarve6 2 6" xfId="4172"/>
    <cellStyle name="20 % - Markeringsfarve6 2 6 2" xfId="4173"/>
    <cellStyle name="20 % - Markeringsfarve6 2 6 2 2" xfId="4174"/>
    <cellStyle name="20 % - Markeringsfarve6 2 6 2 3" xfId="4175"/>
    <cellStyle name="20 % - Markeringsfarve6 2 6 2 4" xfId="4176"/>
    <cellStyle name="20 % - Markeringsfarve6 2 6 2 5" xfId="4177"/>
    <cellStyle name="20 % - Markeringsfarve6 2 6 2 6" xfId="4178"/>
    <cellStyle name="20 % - Markeringsfarve6 2 6 3" xfId="4179"/>
    <cellStyle name="20 % - Markeringsfarve6 2 6 3 2" xfId="4180"/>
    <cellStyle name="20 % - Markeringsfarve6 2 6 3 3" xfId="4181"/>
    <cellStyle name="20 % - Markeringsfarve6 2 6 3 4" xfId="4182"/>
    <cellStyle name="20 % - Markeringsfarve6 2 6 3 5" xfId="4183"/>
    <cellStyle name="20 % - Markeringsfarve6 2 6 3 6" xfId="4184"/>
    <cellStyle name="20 % - Markeringsfarve6 2 6 4" xfId="4185"/>
    <cellStyle name="20 % - Markeringsfarve6 2 6 4 2" xfId="4186"/>
    <cellStyle name="20 % - Markeringsfarve6 2 6 4 3" xfId="4187"/>
    <cellStyle name="20 % - Markeringsfarve6 2 6 4 4" xfId="4188"/>
    <cellStyle name="20 % - Markeringsfarve6 2 6 4 5" xfId="4189"/>
    <cellStyle name="20 % - Markeringsfarve6 2 6 4 6" xfId="4190"/>
    <cellStyle name="20 % - Markeringsfarve6 2 6 5" xfId="4191"/>
    <cellStyle name="20 % - Markeringsfarve6 2 6 6" xfId="4192"/>
    <cellStyle name="20 % - Markeringsfarve6 2 6 7" xfId="4193"/>
    <cellStyle name="20 % - Markeringsfarve6 2 6 8" xfId="4194"/>
    <cellStyle name="20 % - Markeringsfarve6 2 6 9" xfId="4195"/>
    <cellStyle name="20 % - Markeringsfarve6 2 7" xfId="4196"/>
    <cellStyle name="20 % - Markeringsfarve6 2 7 2" xfId="4197"/>
    <cellStyle name="20 % - Markeringsfarve6 2 7 3" xfId="4198"/>
    <cellStyle name="20 % - Markeringsfarve6 2 7 4" xfId="4199"/>
    <cellStyle name="20 % - Markeringsfarve6 2 7 5" xfId="4200"/>
    <cellStyle name="20 % - Markeringsfarve6 2 7 6" xfId="4201"/>
    <cellStyle name="20 % - Markeringsfarve6 2 8" xfId="4202"/>
    <cellStyle name="20 % - Markeringsfarve6 2 8 2" xfId="4203"/>
    <cellStyle name="20 % - Markeringsfarve6 2 8 3" xfId="4204"/>
    <cellStyle name="20 % - Markeringsfarve6 2 8 4" xfId="4205"/>
    <cellStyle name="20 % - Markeringsfarve6 2 8 5" xfId="4206"/>
    <cellStyle name="20 % - Markeringsfarve6 2 8 6" xfId="4207"/>
    <cellStyle name="20 % - Markeringsfarve6 2 9" xfId="4208"/>
    <cellStyle name="20 % - Markeringsfarve6 2 9 2" xfId="4209"/>
    <cellStyle name="20 % - Markeringsfarve6 2 9 3" xfId="4210"/>
    <cellStyle name="20 % - Markeringsfarve6 2 9 4" xfId="4211"/>
    <cellStyle name="20 % - Markeringsfarve6 2 9 5" xfId="4212"/>
    <cellStyle name="20 % - Markeringsfarve6 2 9 6" xfId="4213"/>
    <cellStyle name="20 % - Markeringsfarve6 2_Budget" xfId="4214"/>
    <cellStyle name="20 % - Markeringsfarve6 3" xfId="4215"/>
    <cellStyle name="20 % - Markeringsfarve6 3 2" xfId="4216"/>
    <cellStyle name="20 % - Markeringsfarve6 3 2 2" xfId="4217"/>
    <cellStyle name="20 % - Markeringsfarve6 3 2 2 2" xfId="4218"/>
    <cellStyle name="20 % - Markeringsfarve6 3 2 2 2 2" xfId="4219"/>
    <cellStyle name="20 % - Markeringsfarve6 3 2 2 2 3" xfId="4220"/>
    <cellStyle name="20 % - Markeringsfarve6 3 2 2 2 4" xfId="4221"/>
    <cellStyle name="20 % - Markeringsfarve6 3 2 2 2 5" xfId="4222"/>
    <cellStyle name="20 % - Markeringsfarve6 3 2 2 2 6" xfId="4223"/>
    <cellStyle name="20 % - Markeringsfarve6 3 2 2 3" xfId="4224"/>
    <cellStyle name="20 % - Markeringsfarve6 3 2 2 4" xfId="4225"/>
    <cellStyle name="20 % - Markeringsfarve6 3 2 2 5" xfId="4226"/>
    <cellStyle name="20 % - Markeringsfarve6 3 2 2 6" xfId="4227"/>
    <cellStyle name="20 % - Markeringsfarve6 3 2 2 7" xfId="4228"/>
    <cellStyle name="20 % - Markeringsfarve6 3 2 3" xfId="4229"/>
    <cellStyle name="20 % - Markeringsfarve6 3 2 3 2" xfId="4230"/>
    <cellStyle name="20 % - Markeringsfarve6 3 2 3 3" xfId="4231"/>
    <cellStyle name="20 % - Markeringsfarve6 3 2 3 4" xfId="4232"/>
    <cellStyle name="20 % - Markeringsfarve6 3 2 3 5" xfId="4233"/>
    <cellStyle name="20 % - Markeringsfarve6 3 2 3 6" xfId="4234"/>
    <cellStyle name="20 % - Markeringsfarve6 3 2 4" xfId="4235"/>
    <cellStyle name="20 % - Markeringsfarve6 3 2 5" xfId="4236"/>
    <cellStyle name="20 % - Markeringsfarve6 3 2 6" xfId="4237"/>
    <cellStyle name="20 % - Markeringsfarve6 3 2 7" xfId="4238"/>
    <cellStyle name="20 % - Markeringsfarve6 3 2 8" xfId="4239"/>
    <cellStyle name="20 % - Markeringsfarve6 3 2 9" xfId="4240"/>
    <cellStyle name="20 % - Markeringsfarve6 3 3" xfId="4241"/>
    <cellStyle name="20 % - Markeringsfarve6 3_Budget" xfId="4242"/>
    <cellStyle name="20 % - Markeringsfarve6 4" xfId="4243"/>
    <cellStyle name="20 % - Markeringsfarve6 4 2" xfId="4244"/>
    <cellStyle name="20 % - Markeringsfarve6 5" xfId="4245"/>
    <cellStyle name="20 % - Markeringsfarve6 6" xfId="4246"/>
    <cellStyle name="20 % - Markeringsfarve6 6 10" xfId="4247"/>
    <cellStyle name="20 % - Markeringsfarve6 6 2" xfId="4248"/>
    <cellStyle name="20 % - Markeringsfarve6 6 2 2" xfId="4249"/>
    <cellStyle name="20 % - Markeringsfarve6 6 2 2 2" xfId="4250"/>
    <cellStyle name="20 % - Markeringsfarve6 6 2 2 3" xfId="4251"/>
    <cellStyle name="20 % - Markeringsfarve6 6 2 2 4" xfId="4252"/>
    <cellStyle name="20 % - Markeringsfarve6 6 2 2 5" xfId="4253"/>
    <cellStyle name="20 % - Markeringsfarve6 6 2 2 6" xfId="4254"/>
    <cellStyle name="20 % - Markeringsfarve6 6 2 3" xfId="4255"/>
    <cellStyle name="20 % - Markeringsfarve6 6 2 3 2" xfId="4256"/>
    <cellStyle name="20 % - Markeringsfarve6 6 2 3 3" xfId="4257"/>
    <cellStyle name="20 % - Markeringsfarve6 6 2 3 4" xfId="4258"/>
    <cellStyle name="20 % - Markeringsfarve6 6 2 3 5" xfId="4259"/>
    <cellStyle name="20 % - Markeringsfarve6 6 2 3 6" xfId="4260"/>
    <cellStyle name="20 % - Markeringsfarve6 6 2 4" xfId="4261"/>
    <cellStyle name="20 % - Markeringsfarve6 6 2 5" xfId="4262"/>
    <cellStyle name="20 % - Markeringsfarve6 6 2 6" xfId="4263"/>
    <cellStyle name="20 % - Markeringsfarve6 6 2 7" xfId="4264"/>
    <cellStyle name="20 % - Markeringsfarve6 6 2 8" xfId="4265"/>
    <cellStyle name="20 % - Markeringsfarve6 6 3" xfId="4266"/>
    <cellStyle name="20 % - Markeringsfarve6 6 4" xfId="4267"/>
    <cellStyle name="20 % - Markeringsfarve6 6 4 2" xfId="4268"/>
    <cellStyle name="20 % - Markeringsfarve6 6 4 3" xfId="4269"/>
    <cellStyle name="20 % - Markeringsfarve6 6 4 4" xfId="4270"/>
    <cellStyle name="20 % - Markeringsfarve6 6 4 5" xfId="4271"/>
    <cellStyle name="20 % - Markeringsfarve6 6 4 6" xfId="4272"/>
    <cellStyle name="20 % - Markeringsfarve6 6 5" xfId="4273"/>
    <cellStyle name="20 % - Markeringsfarve6 6 5 2" xfId="4274"/>
    <cellStyle name="20 % - Markeringsfarve6 6 5 3" xfId="4275"/>
    <cellStyle name="20 % - Markeringsfarve6 6 5 4" xfId="4276"/>
    <cellStyle name="20 % - Markeringsfarve6 6 5 5" xfId="4277"/>
    <cellStyle name="20 % - Markeringsfarve6 6 5 6" xfId="4278"/>
    <cellStyle name="20 % - Markeringsfarve6 6 6" xfId="4279"/>
    <cellStyle name="20 % - Markeringsfarve6 6 7" xfId="4280"/>
    <cellStyle name="20 % - Markeringsfarve6 6 8" xfId="4281"/>
    <cellStyle name="20 % - Markeringsfarve6 6 9" xfId="4282"/>
    <cellStyle name="20 % - Markeringsfarve6 7" xfId="4283"/>
    <cellStyle name="20 % - Markeringsfarve6 8" xfId="4284"/>
    <cellStyle name="20 % - Markeringsfarve6 9" xfId="4285"/>
    <cellStyle name="20 % - Accent1" xfId="4286"/>
    <cellStyle name="20 % - Accent1 2" xfId="4287"/>
    <cellStyle name="20 % - Accent1_Budget" xfId="4288"/>
    <cellStyle name="20 % - Accent2" xfId="4289"/>
    <cellStyle name="20 % - Accent2 2" xfId="4290"/>
    <cellStyle name="20 % - Accent2_Budget" xfId="4291"/>
    <cellStyle name="20 % - Accent3" xfId="4292"/>
    <cellStyle name="20 % - Accent3 2" xfId="4293"/>
    <cellStyle name="20 % - Accent3_Budget" xfId="4294"/>
    <cellStyle name="20 % - Accent4" xfId="4295"/>
    <cellStyle name="20 % - Accent4 2" xfId="4296"/>
    <cellStyle name="20 % - Accent4_Budget" xfId="4297"/>
    <cellStyle name="20 % - Accent5" xfId="4298"/>
    <cellStyle name="20 % - Accent5 2" xfId="4299"/>
    <cellStyle name="20 % - Accent5_Budget" xfId="4300"/>
    <cellStyle name="20 % - Accent6" xfId="4301"/>
    <cellStyle name="20 % - Accent6 2" xfId="4302"/>
    <cellStyle name="20 % - Accent6_Budget" xfId="4303"/>
    <cellStyle name="20% - Accent1" xfId="4304"/>
    <cellStyle name="20% - Accent1 2" xfId="4305"/>
    <cellStyle name="20% - Accent1 2 2" xfId="10284"/>
    <cellStyle name="20% - Accent1 3" xfId="10283"/>
    <cellStyle name="20% - Accent1_22.11.-22.15.  Efterskoler m.v." xfId="4306"/>
    <cellStyle name="20% - Accent2" xfId="4307"/>
    <cellStyle name="20% - Accent2 2" xfId="4308"/>
    <cellStyle name="20% - Accent2 2 2" xfId="10286"/>
    <cellStyle name="20% - Accent2 3" xfId="10285"/>
    <cellStyle name="20% - Accent2_22.11.-22.15.  Efterskoler m.v." xfId="4309"/>
    <cellStyle name="20% - Accent3" xfId="4310"/>
    <cellStyle name="20% - Accent3 2" xfId="4311"/>
    <cellStyle name="20% - Accent3 2 2" xfId="10288"/>
    <cellStyle name="20% - Accent3 3" xfId="10287"/>
    <cellStyle name="20% - Accent3_22.11.-22.15.  Efterskoler m.v." xfId="4312"/>
    <cellStyle name="20% - Accent4" xfId="4313"/>
    <cellStyle name="20% - Accent4 2" xfId="4314"/>
    <cellStyle name="20% - Accent4 2 2" xfId="10290"/>
    <cellStyle name="20% - Accent4 3" xfId="10289"/>
    <cellStyle name="20% - Accent4_22.11.-22.15.  Efterskoler m.v." xfId="4315"/>
    <cellStyle name="20% - Accent5" xfId="4316"/>
    <cellStyle name="20% - Accent5 2" xfId="4317"/>
    <cellStyle name="20% - Accent5 2 2" xfId="10292"/>
    <cellStyle name="20% - Accent5 3" xfId="10291"/>
    <cellStyle name="20% - Accent5_22.11.-22.15.  Efterskoler m.v." xfId="4318"/>
    <cellStyle name="20% - Accent6" xfId="4319"/>
    <cellStyle name="20% - Accent6 2" xfId="4320"/>
    <cellStyle name="20% - Accent6 2 2" xfId="10294"/>
    <cellStyle name="20% - Accent6 3" xfId="10293"/>
    <cellStyle name="20% - Accent6_22.11.-22.15.  Efterskoler m.v." xfId="4321"/>
    <cellStyle name="40 % - Markeringsfarve1" xfId="4322" builtinId="31" customBuiltin="1"/>
    <cellStyle name="40 % - Markeringsfarve1 10" xfId="4323"/>
    <cellStyle name="40 % - Markeringsfarve1 11" xfId="4324"/>
    <cellStyle name="40 % - Markeringsfarve1 11 2" xfId="4325"/>
    <cellStyle name="40 % - Markeringsfarve1 12" xfId="4326"/>
    <cellStyle name="40 % - Markeringsfarve1 13" xfId="4327"/>
    <cellStyle name="40 % - Markeringsfarve1 14" xfId="4328"/>
    <cellStyle name="40 % - Markeringsfarve1 15" xfId="4329"/>
    <cellStyle name="40 % - Markeringsfarve1 16" xfId="4330"/>
    <cellStyle name="40 % - Markeringsfarve1 17" xfId="4331"/>
    <cellStyle name="40 % - Markeringsfarve1 18" xfId="4332"/>
    <cellStyle name="40 % - Markeringsfarve1 19" xfId="4333"/>
    <cellStyle name="40 % - Markeringsfarve1 2" xfId="4334"/>
    <cellStyle name="40 % - Markeringsfarve1 2 10" xfId="4335"/>
    <cellStyle name="40 % - Markeringsfarve1 2 11" xfId="4336"/>
    <cellStyle name="40 % - Markeringsfarve1 2 12" xfId="4337"/>
    <cellStyle name="40 % - Markeringsfarve1 2 13" xfId="4338"/>
    <cellStyle name="40 % - Markeringsfarve1 2 14" xfId="4339"/>
    <cellStyle name="40 % - Markeringsfarve1 2 15" xfId="4340"/>
    <cellStyle name="40 % - Markeringsfarve1 2 16" xfId="4341"/>
    <cellStyle name="40 % - Markeringsfarve1 2 17" xfId="4342"/>
    <cellStyle name="40 % - Markeringsfarve1 2 18" xfId="10296"/>
    <cellStyle name="40 % - Markeringsfarve1 2 2" xfId="4343"/>
    <cellStyle name="40 % - Markeringsfarve1 2 2 10" xfId="4344"/>
    <cellStyle name="40 % - Markeringsfarve1 2 2 11" xfId="4345"/>
    <cellStyle name="40 % - Markeringsfarve1 2 2 12" xfId="4346"/>
    <cellStyle name="40 % - Markeringsfarve1 2 2 13" xfId="4347"/>
    <cellStyle name="40 % - Markeringsfarve1 2 2 14" xfId="4348"/>
    <cellStyle name="40 % - Markeringsfarve1 2 2 2" xfId="4349"/>
    <cellStyle name="40 % - Markeringsfarve1 2 2 2 10" xfId="4350"/>
    <cellStyle name="40 % - Markeringsfarve1 2 2 2 11" xfId="4351"/>
    <cellStyle name="40 % - Markeringsfarve1 2 2 2 12" xfId="4352"/>
    <cellStyle name="40 % - Markeringsfarve1 2 2 2 2" xfId="4353"/>
    <cellStyle name="40 % - Markeringsfarve1 2 2 2 2 10" xfId="4354"/>
    <cellStyle name="40 % - Markeringsfarve1 2 2 2 2 11" xfId="4355"/>
    <cellStyle name="40 % - Markeringsfarve1 2 2 2 2 2" xfId="4356"/>
    <cellStyle name="40 % - Markeringsfarve1 2 2 2 2 2 10" xfId="4357"/>
    <cellStyle name="40 % - Markeringsfarve1 2 2 2 2 2 2" xfId="4358"/>
    <cellStyle name="40 % - Markeringsfarve1 2 2 2 2 2 2 2" xfId="4359"/>
    <cellStyle name="40 % - Markeringsfarve1 2 2 2 2 2 2 3" xfId="4360"/>
    <cellStyle name="40 % - Markeringsfarve1 2 2 2 2 2 2 4" xfId="4361"/>
    <cellStyle name="40 % - Markeringsfarve1 2 2 2 2 2 2 5" xfId="4362"/>
    <cellStyle name="40 % - Markeringsfarve1 2 2 2 2 2 2 6" xfId="4363"/>
    <cellStyle name="40 % - Markeringsfarve1 2 2 2 2 2 3" xfId="4364"/>
    <cellStyle name="40 % - Markeringsfarve1 2 2 2 2 2 3 2" xfId="4365"/>
    <cellStyle name="40 % - Markeringsfarve1 2 2 2 2 2 3 3" xfId="4366"/>
    <cellStyle name="40 % - Markeringsfarve1 2 2 2 2 2 3 4" xfId="4367"/>
    <cellStyle name="40 % - Markeringsfarve1 2 2 2 2 2 3 5" xfId="4368"/>
    <cellStyle name="40 % - Markeringsfarve1 2 2 2 2 2 3 6" xfId="4369"/>
    <cellStyle name="40 % - Markeringsfarve1 2 2 2 2 2 4" xfId="4370"/>
    <cellStyle name="40 % - Markeringsfarve1 2 2 2 2 2 4 2" xfId="4371"/>
    <cellStyle name="40 % - Markeringsfarve1 2 2 2 2 2 4 3" xfId="4372"/>
    <cellStyle name="40 % - Markeringsfarve1 2 2 2 2 2 4 4" xfId="4373"/>
    <cellStyle name="40 % - Markeringsfarve1 2 2 2 2 2 4 5" xfId="4374"/>
    <cellStyle name="40 % - Markeringsfarve1 2 2 2 2 2 4 6" xfId="4375"/>
    <cellStyle name="40 % - Markeringsfarve1 2 2 2 2 2 5" xfId="4376"/>
    <cellStyle name="40 % - Markeringsfarve1 2 2 2 2 2 5 2" xfId="4377"/>
    <cellStyle name="40 % - Markeringsfarve1 2 2 2 2 2 5 3" xfId="4378"/>
    <cellStyle name="40 % - Markeringsfarve1 2 2 2 2 2 5 4" xfId="4379"/>
    <cellStyle name="40 % - Markeringsfarve1 2 2 2 2 2 5 5" xfId="4380"/>
    <cellStyle name="40 % - Markeringsfarve1 2 2 2 2 2 5 6" xfId="4381"/>
    <cellStyle name="40 % - Markeringsfarve1 2 2 2 2 2 6" xfId="4382"/>
    <cellStyle name="40 % - Markeringsfarve1 2 2 2 2 2 7" xfId="4383"/>
    <cellStyle name="40 % - Markeringsfarve1 2 2 2 2 2 8" xfId="4384"/>
    <cellStyle name="40 % - Markeringsfarve1 2 2 2 2 2 9" xfId="4385"/>
    <cellStyle name="40 % - Markeringsfarve1 2 2 2 2 3" xfId="4386"/>
    <cellStyle name="40 % - Markeringsfarve1 2 2 2 2 3 2" xfId="4387"/>
    <cellStyle name="40 % - Markeringsfarve1 2 2 2 2 3 3" xfId="4388"/>
    <cellStyle name="40 % - Markeringsfarve1 2 2 2 2 3 4" xfId="4389"/>
    <cellStyle name="40 % - Markeringsfarve1 2 2 2 2 3 5" xfId="4390"/>
    <cellStyle name="40 % - Markeringsfarve1 2 2 2 2 3 6" xfId="4391"/>
    <cellStyle name="40 % - Markeringsfarve1 2 2 2 2 4" xfId="4392"/>
    <cellStyle name="40 % - Markeringsfarve1 2 2 2 2 4 2" xfId="4393"/>
    <cellStyle name="40 % - Markeringsfarve1 2 2 2 2 4 3" xfId="4394"/>
    <cellStyle name="40 % - Markeringsfarve1 2 2 2 2 4 4" xfId="4395"/>
    <cellStyle name="40 % - Markeringsfarve1 2 2 2 2 4 5" xfId="4396"/>
    <cellStyle name="40 % - Markeringsfarve1 2 2 2 2 4 6" xfId="4397"/>
    <cellStyle name="40 % - Markeringsfarve1 2 2 2 2 5" xfId="4398"/>
    <cellStyle name="40 % - Markeringsfarve1 2 2 2 2 5 2" xfId="4399"/>
    <cellStyle name="40 % - Markeringsfarve1 2 2 2 2 5 3" xfId="4400"/>
    <cellStyle name="40 % - Markeringsfarve1 2 2 2 2 5 4" xfId="4401"/>
    <cellStyle name="40 % - Markeringsfarve1 2 2 2 2 5 5" xfId="4402"/>
    <cellStyle name="40 % - Markeringsfarve1 2 2 2 2 5 6" xfId="4403"/>
    <cellStyle name="40 % - Markeringsfarve1 2 2 2 2 6" xfId="4404"/>
    <cellStyle name="40 % - Markeringsfarve1 2 2 2 2 6 2" xfId="4405"/>
    <cellStyle name="40 % - Markeringsfarve1 2 2 2 2 6 3" xfId="4406"/>
    <cellStyle name="40 % - Markeringsfarve1 2 2 2 2 6 4" xfId="4407"/>
    <cellStyle name="40 % - Markeringsfarve1 2 2 2 2 6 5" xfId="4408"/>
    <cellStyle name="40 % - Markeringsfarve1 2 2 2 2 6 6" xfId="4409"/>
    <cellStyle name="40 % - Markeringsfarve1 2 2 2 2 7" xfId="4410"/>
    <cellStyle name="40 % - Markeringsfarve1 2 2 2 2 8" xfId="4411"/>
    <cellStyle name="40 % - Markeringsfarve1 2 2 2 2 9" xfId="4412"/>
    <cellStyle name="40 % - Markeringsfarve1 2 2 2 3" xfId="4413"/>
    <cellStyle name="40 % - Markeringsfarve1 2 2 2 3 10" xfId="4414"/>
    <cellStyle name="40 % - Markeringsfarve1 2 2 2 3 2" xfId="4415"/>
    <cellStyle name="40 % - Markeringsfarve1 2 2 2 3 2 2" xfId="4416"/>
    <cellStyle name="40 % - Markeringsfarve1 2 2 2 3 2 3" xfId="4417"/>
    <cellStyle name="40 % - Markeringsfarve1 2 2 2 3 2 4" xfId="4418"/>
    <cellStyle name="40 % - Markeringsfarve1 2 2 2 3 2 5" xfId="4419"/>
    <cellStyle name="40 % - Markeringsfarve1 2 2 2 3 2 6" xfId="4420"/>
    <cellStyle name="40 % - Markeringsfarve1 2 2 2 3 3" xfId="4421"/>
    <cellStyle name="40 % - Markeringsfarve1 2 2 2 3 3 2" xfId="4422"/>
    <cellStyle name="40 % - Markeringsfarve1 2 2 2 3 3 3" xfId="4423"/>
    <cellStyle name="40 % - Markeringsfarve1 2 2 2 3 3 4" xfId="4424"/>
    <cellStyle name="40 % - Markeringsfarve1 2 2 2 3 3 5" xfId="4425"/>
    <cellStyle name="40 % - Markeringsfarve1 2 2 2 3 3 6" xfId="4426"/>
    <cellStyle name="40 % - Markeringsfarve1 2 2 2 3 4" xfId="4427"/>
    <cellStyle name="40 % - Markeringsfarve1 2 2 2 3 4 2" xfId="4428"/>
    <cellStyle name="40 % - Markeringsfarve1 2 2 2 3 4 3" xfId="4429"/>
    <cellStyle name="40 % - Markeringsfarve1 2 2 2 3 4 4" xfId="4430"/>
    <cellStyle name="40 % - Markeringsfarve1 2 2 2 3 4 5" xfId="4431"/>
    <cellStyle name="40 % - Markeringsfarve1 2 2 2 3 4 6" xfId="4432"/>
    <cellStyle name="40 % - Markeringsfarve1 2 2 2 3 5" xfId="4433"/>
    <cellStyle name="40 % - Markeringsfarve1 2 2 2 3 5 2" xfId="4434"/>
    <cellStyle name="40 % - Markeringsfarve1 2 2 2 3 5 3" xfId="4435"/>
    <cellStyle name="40 % - Markeringsfarve1 2 2 2 3 5 4" xfId="4436"/>
    <cellStyle name="40 % - Markeringsfarve1 2 2 2 3 5 5" xfId="4437"/>
    <cellStyle name="40 % - Markeringsfarve1 2 2 2 3 5 6" xfId="4438"/>
    <cellStyle name="40 % - Markeringsfarve1 2 2 2 3 6" xfId="4439"/>
    <cellStyle name="40 % - Markeringsfarve1 2 2 2 3 7" xfId="4440"/>
    <cellStyle name="40 % - Markeringsfarve1 2 2 2 3 8" xfId="4441"/>
    <cellStyle name="40 % - Markeringsfarve1 2 2 2 3 9" xfId="4442"/>
    <cellStyle name="40 % - Markeringsfarve1 2 2 2 4" xfId="4443"/>
    <cellStyle name="40 % - Markeringsfarve1 2 2 2 4 2" xfId="4444"/>
    <cellStyle name="40 % - Markeringsfarve1 2 2 2 4 3" xfId="4445"/>
    <cellStyle name="40 % - Markeringsfarve1 2 2 2 4 4" xfId="4446"/>
    <cellStyle name="40 % - Markeringsfarve1 2 2 2 4 5" xfId="4447"/>
    <cellStyle name="40 % - Markeringsfarve1 2 2 2 4 6" xfId="4448"/>
    <cellStyle name="40 % - Markeringsfarve1 2 2 2 5" xfId="4449"/>
    <cellStyle name="40 % - Markeringsfarve1 2 2 2 5 2" xfId="4450"/>
    <cellStyle name="40 % - Markeringsfarve1 2 2 2 5 3" xfId="4451"/>
    <cellStyle name="40 % - Markeringsfarve1 2 2 2 5 4" xfId="4452"/>
    <cellStyle name="40 % - Markeringsfarve1 2 2 2 5 5" xfId="4453"/>
    <cellStyle name="40 % - Markeringsfarve1 2 2 2 5 6" xfId="4454"/>
    <cellStyle name="40 % - Markeringsfarve1 2 2 2 6" xfId="4455"/>
    <cellStyle name="40 % - Markeringsfarve1 2 2 2 6 2" xfId="4456"/>
    <cellStyle name="40 % - Markeringsfarve1 2 2 2 6 3" xfId="4457"/>
    <cellStyle name="40 % - Markeringsfarve1 2 2 2 6 4" xfId="4458"/>
    <cellStyle name="40 % - Markeringsfarve1 2 2 2 6 5" xfId="4459"/>
    <cellStyle name="40 % - Markeringsfarve1 2 2 2 6 6" xfId="4460"/>
    <cellStyle name="40 % - Markeringsfarve1 2 2 2 7" xfId="4461"/>
    <cellStyle name="40 % - Markeringsfarve1 2 2 2 7 2" xfId="4462"/>
    <cellStyle name="40 % - Markeringsfarve1 2 2 2 7 3" xfId="4463"/>
    <cellStyle name="40 % - Markeringsfarve1 2 2 2 7 4" xfId="4464"/>
    <cellStyle name="40 % - Markeringsfarve1 2 2 2 7 5" xfId="4465"/>
    <cellStyle name="40 % - Markeringsfarve1 2 2 2 7 6" xfId="4466"/>
    <cellStyle name="40 % - Markeringsfarve1 2 2 2 8" xfId="4467"/>
    <cellStyle name="40 % - Markeringsfarve1 2 2 2 9" xfId="4468"/>
    <cellStyle name="40 % - Markeringsfarve1 2 2 3" xfId="4469"/>
    <cellStyle name="40 % - Markeringsfarve1 2 2 3 10" xfId="4470"/>
    <cellStyle name="40 % - Markeringsfarve1 2 2 3 11" xfId="4471"/>
    <cellStyle name="40 % - Markeringsfarve1 2 2 3 2" xfId="4472"/>
    <cellStyle name="40 % - Markeringsfarve1 2 2 3 2 10" xfId="4473"/>
    <cellStyle name="40 % - Markeringsfarve1 2 2 3 2 2" xfId="4474"/>
    <cellStyle name="40 % - Markeringsfarve1 2 2 3 2 2 2" xfId="4475"/>
    <cellStyle name="40 % - Markeringsfarve1 2 2 3 2 2 2 2" xfId="4476"/>
    <cellStyle name="40 % - Markeringsfarve1 2 2 3 2 2 2 3" xfId="4477"/>
    <cellStyle name="40 % - Markeringsfarve1 2 2 3 2 2 2 4" xfId="4478"/>
    <cellStyle name="40 % - Markeringsfarve1 2 2 3 2 2 2 5" xfId="4479"/>
    <cellStyle name="40 % - Markeringsfarve1 2 2 3 2 2 2 6" xfId="4480"/>
    <cellStyle name="40 % - Markeringsfarve1 2 2 3 2 2 3" xfId="4481"/>
    <cellStyle name="40 % - Markeringsfarve1 2 2 3 2 2 3 2" xfId="4482"/>
    <cellStyle name="40 % - Markeringsfarve1 2 2 3 2 2 3 3" xfId="4483"/>
    <cellStyle name="40 % - Markeringsfarve1 2 2 3 2 2 3 4" xfId="4484"/>
    <cellStyle name="40 % - Markeringsfarve1 2 2 3 2 2 3 5" xfId="4485"/>
    <cellStyle name="40 % - Markeringsfarve1 2 2 3 2 2 3 6" xfId="4486"/>
    <cellStyle name="40 % - Markeringsfarve1 2 2 3 2 2 4" xfId="4487"/>
    <cellStyle name="40 % - Markeringsfarve1 2 2 3 2 2 4 2" xfId="4488"/>
    <cellStyle name="40 % - Markeringsfarve1 2 2 3 2 2 4 3" xfId="4489"/>
    <cellStyle name="40 % - Markeringsfarve1 2 2 3 2 2 4 4" xfId="4490"/>
    <cellStyle name="40 % - Markeringsfarve1 2 2 3 2 2 4 5" xfId="4491"/>
    <cellStyle name="40 % - Markeringsfarve1 2 2 3 2 2 4 6" xfId="4492"/>
    <cellStyle name="40 % - Markeringsfarve1 2 2 3 2 2 5" xfId="4493"/>
    <cellStyle name="40 % - Markeringsfarve1 2 2 3 2 2 6" xfId="4494"/>
    <cellStyle name="40 % - Markeringsfarve1 2 2 3 2 2 7" xfId="4495"/>
    <cellStyle name="40 % - Markeringsfarve1 2 2 3 2 2 8" xfId="4496"/>
    <cellStyle name="40 % - Markeringsfarve1 2 2 3 2 2 9" xfId="4497"/>
    <cellStyle name="40 % - Markeringsfarve1 2 2 3 2 3" xfId="4498"/>
    <cellStyle name="40 % - Markeringsfarve1 2 2 3 2 3 2" xfId="4499"/>
    <cellStyle name="40 % - Markeringsfarve1 2 2 3 2 3 3" xfId="4500"/>
    <cellStyle name="40 % - Markeringsfarve1 2 2 3 2 3 4" xfId="4501"/>
    <cellStyle name="40 % - Markeringsfarve1 2 2 3 2 3 5" xfId="4502"/>
    <cellStyle name="40 % - Markeringsfarve1 2 2 3 2 3 6" xfId="4503"/>
    <cellStyle name="40 % - Markeringsfarve1 2 2 3 2 4" xfId="4504"/>
    <cellStyle name="40 % - Markeringsfarve1 2 2 3 2 4 2" xfId="4505"/>
    <cellStyle name="40 % - Markeringsfarve1 2 2 3 2 4 3" xfId="4506"/>
    <cellStyle name="40 % - Markeringsfarve1 2 2 3 2 4 4" xfId="4507"/>
    <cellStyle name="40 % - Markeringsfarve1 2 2 3 2 4 5" xfId="4508"/>
    <cellStyle name="40 % - Markeringsfarve1 2 2 3 2 4 6" xfId="4509"/>
    <cellStyle name="40 % - Markeringsfarve1 2 2 3 2 5" xfId="4510"/>
    <cellStyle name="40 % - Markeringsfarve1 2 2 3 2 5 2" xfId="4511"/>
    <cellStyle name="40 % - Markeringsfarve1 2 2 3 2 5 3" xfId="4512"/>
    <cellStyle name="40 % - Markeringsfarve1 2 2 3 2 5 4" xfId="4513"/>
    <cellStyle name="40 % - Markeringsfarve1 2 2 3 2 5 5" xfId="4514"/>
    <cellStyle name="40 % - Markeringsfarve1 2 2 3 2 5 6" xfId="4515"/>
    <cellStyle name="40 % - Markeringsfarve1 2 2 3 2 6" xfId="4516"/>
    <cellStyle name="40 % - Markeringsfarve1 2 2 3 2 7" xfId="4517"/>
    <cellStyle name="40 % - Markeringsfarve1 2 2 3 2 8" xfId="4518"/>
    <cellStyle name="40 % - Markeringsfarve1 2 2 3 2 9" xfId="4519"/>
    <cellStyle name="40 % - Markeringsfarve1 2 2 3 3" xfId="4520"/>
    <cellStyle name="40 % - Markeringsfarve1 2 2 3 3 2" xfId="4521"/>
    <cellStyle name="40 % - Markeringsfarve1 2 2 3 3 2 2" xfId="4522"/>
    <cellStyle name="40 % - Markeringsfarve1 2 2 3 3 2 3" xfId="4523"/>
    <cellStyle name="40 % - Markeringsfarve1 2 2 3 3 2 4" xfId="4524"/>
    <cellStyle name="40 % - Markeringsfarve1 2 2 3 3 2 5" xfId="4525"/>
    <cellStyle name="40 % - Markeringsfarve1 2 2 3 3 2 6" xfId="4526"/>
    <cellStyle name="40 % - Markeringsfarve1 2 2 3 3 3" xfId="4527"/>
    <cellStyle name="40 % - Markeringsfarve1 2 2 3 3 3 2" xfId="4528"/>
    <cellStyle name="40 % - Markeringsfarve1 2 2 3 3 3 3" xfId="4529"/>
    <cellStyle name="40 % - Markeringsfarve1 2 2 3 3 3 4" xfId="4530"/>
    <cellStyle name="40 % - Markeringsfarve1 2 2 3 3 3 5" xfId="4531"/>
    <cellStyle name="40 % - Markeringsfarve1 2 2 3 3 3 6" xfId="4532"/>
    <cellStyle name="40 % - Markeringsfarve1 2 2 3 3 4" xfId="4533"/>
    <cellStyle name="40 % - Markeringsfarve1 2 2 3 3 4 2" xfId="4534"/>
    <cellStyle name="40 % - Markeringsfarve1 2 2 3 3 4 3" xfId="4535"/>
    <cellStyle name="40 % - Markeringsfarve1 2 2 3 3 4 4" xfId="4536"/>
    <cellStyle name="40 % - Markeringsfarve1 2 2 3 3 4 5" xfId="4537"/>
    <cellStyle name="40 % - Markeringsfarve1 2 2 3 3 4 6" xfId="4538"/>
    <cellStyle name="40 % - Markeringsfarve1 2 2 3 3 5" xfId="4539"/>
    <cellStyle name="40 % - Markeringsfarve1 2 2 3 3 6" xfId="4540"/>
    <cellStyle name="40 % - Markeringsfarve1 2 2 3 3 7" xfId="4541"/>
    <cellStyle name="40 % - Markeringsfarve1 2 2 3 3 8" xfId="4542"/>
    <cellStyle name="40 % - Markeringsfarve1 2 2 3 3 9" xfId="4543"/>
    <cellStyle name="40 % - Markeringsfarve1 2 2 3 4" xfId="4544"/>
    <cellStyle name="40 % - Markeringsfarve1 2 2 3 4 2" xfId="4545"/>
    <cellStyle name="40 % - Markeringsfarve1 2 2 3 4 3" xfId="4546"/>
    <cellStyle name="40 % - Markeringsfarve1 2 2 3 4 4" xfId="4547"/>
    <cellStyle name="40 % - Markeringsfarve1 2 2 3 4 5" xfId="4548"/>
    <cellStyle name="40 % - Markeringsfarve1 2 2 3 4 6" xfId="4549"/>
    <cellStyle name="40 % - Markeringsfarve1 2 2 3 5" xfId="4550"/>
    <cellStyle name="40 % - Markeringsfarve1 2 2 3 5 2" xfId="4551"/>
    <cellStyle name="40 % - Markeringsfarve1 2 2 3 5 3" xfId="4552"/>
    <cellStyle name="40 % - Markeringsfarve1 2 2 3 5 4" xfId="4553"/>
    <cellStyle name="40 % - Markeringsfarve1 2 2 3 5 5" xfId="4554"/>
    <cellStyle name="40 % - Markeringsfarve1 2 2 3 5 6" xfId="4555"/>
    <cellStyle name="40 % - Markeringsfarve1 2 2 3 6" xfId="4556"/>
    <cellStyle name="40 % - Markeringsfarve1 2 2 3 6 2" xfId="4557"/>
    <cellStyle name="40 % - Markeringsfarve1 2 2 3 6 3" xfId="4558"/>
    <cellStyle name="40 % - Markeringsfarve1 2 2 3 6 4" xfId="4559"/>
    <cellStyle name="40 % - Markeringsfarve1 2 2 3 6 5" xfId="4560"/>
    <cellStyle name="40 % - Markeringsfarve1 2 2 3 6 6" xfId="4561"/>
    <cellStyle name="40 % - Markeringsfarve1 2 2 3 7" xfId="4562"/>
    <cellStyle name="40 % - Markeringsfarve1 2 2 3 8" xfId="4563"/>
    <cellStyle name="40 % - Markeringsfarve1 2 2 3 9" xfId="4564"/>
    <cellStyle name="40 % - Markeringsfarve1 2 2 4" xfId="4565"/>
    <cellStyle name="40 % - Markeringsfarve1 2 2 4 10" xfId="4566"/>
    <cellStyle name="40 % - Markeringsfarve1 2 2 4 2" xfId="4567"/>
    <cellStyle name="40 % - Markeringsfarve1 2 2 4 2 2" xfId="4568"/>
    <cellStyle name="40 % - Markeringsfarve1 2 2 4 2 2 2" xfId="4569"/>
    <cellStyle name="40 % - Markeringsfarve1 2 2 4 2 2 3" xfId="4570"/>
    <cellStyle name="40 % - Markeringsfarve1 2 2 4 2 2 4" xfId="4571"/>
    <cellStyle name="40 % - Markeringsfarve1 2 2 4 2 2 5" xfId="4572"/>
    <cellStyle name="40 % - Markeringsfarve1 2 2 4 2 2 6" xfId="4573"/>
    <cellStyle name="40 % - Markeringsfarve1 2 2 4 2 3" xfId="4574"/>
    <cellStyle name="40 % - Markeringsfarve1 2 2 4 2 3 2" xfId="4575"/>
    <cellStyle name="40 % - Markeringsfarve1 2 2 4 2 3 3" xfId="4576"/>
    <cellStyle name="40 % - Markeringsfarve1 2 2 4 2 3 4" xfId="4577"/>
    <cellStyle name="40 % - Markeringsfarve1 2 2 4 2 3 5" xfId="4578"/>
    <cellStyle name="40 % - Markeringsfarve1 2 2 4 2 3 6" xfId="4579"/>
    <cellStyle name="40 % - Markeringsfarve1 2 2 4 2 4" xfId="4580"/>
    <cellStyle name="40 % - Markeringsfarve1 2 2 4 2 4 2" xfId="4581"/>
    <cellStyle name="40 % - Markeringsfarve1 2 2 4 2 4 3" xfId="4582"/>
    <cellStyle name="40 % - Markeringsfarve1 2 2 4 2 4 4" xfId="4583"/>
    <cellStyle name="40 % - Markeringsfarve1 2 2 4 2 4 5" xfId="4584"/>
    <cellStyle name="40 % - Markeringsfarve1 2 2 4 2 4 6" xfId="4585"/>
    <cellStyle name="40 % - Markeringsfarve1 2 2 4 2 5" xfId="4586"/>
    <cellStyle name="40 % - Markeringsfarve1 2 2 4 2 6" xfId="4587"/>
    <cellStyle name="40 % - Markeringsfarve1 2 2 4 2 7" xfId="4588"/>
    <cellStyle name="40 % - Markeringsfarve1 2 2 4 2 8" xfId="4589"/>
    <cellStyle name="40 % - Markeringsfarve1 2 2 4 2 9" xfId="4590"/>
    <cellStyle name="40 % - Markeringsfarve1 2 2 4 3" xfId="4591"/>
    <cellStyle name="40 % - Markeringsfarve1 2 2 4 3 2" xfId="4592"/>
    <cellStyle name="40 % - Markeringsfarve1 2 2 4 3 3" xfId="4593"/>
    <cellStyle name="40 % - Markeringsfarve1 2 2 4 3 4" xfId="4594"/>
    <cellStyle name="40 % - Markeringsfarve1 2 2 4 3 5" xfId="4595"/>
    <cellStyle name="40 % - Markeringsfarve1 2 2 4 3 6" xfId="4596"/>
    <cellStyle name="40 % - Markeringsfarve1 2 2 4 4" xfId="4597"/>
    <cellStyle name="40 % - Markeringsfarve1 2 2 4 4 2" xfId="4598"/>
    <cellStyle name="40 % - Markeringsfarve1 2 2 4 4 3" xfId="4599"/>
    <cellStyle name="40 % - Markeringsfarve1 2 2 4 4 4" xfId="4600"/>
    <cellStyle name="40 % - Markeringsfarve1 2 2 4 4 5" xfId="4601"/>
    <cellStyle name="40 % - Markeringsfarve1 2 2 4 4 6" xfId="4602"/>
    <cellStyle name="40 % - Markeringsfarve1 2 2 4 5" xfId="4603"/>
    <cellStyle name="40 % - Markeringsfarve1 2 2 4 5 2" xfId="4604"/>
    <cellStyle name="40 % - Markeringsfarve1 2 2 4 5 3" xfId="4605"/>
    <cellStyle name="40 % - Markeringsfarve1 2 2 4 5 4" xfId="4606"/>
    <cellStyle name="40 % - Markeringsfarve1 2 2 4 5 5" xfId="4607"/>
    <cellStyle name="40 % - Markeringsfarve1 2 2 4 5 6" xfId="4608"/>
    <cellStyle name="40 % - Markeringsfarve1 2 2 4 6" xfId="4609"/>
    <cellStyle name="40 % - Markeringsfarve1 2 2 4 7" xfId="4610"/>
    <cellStyle name="40 % - Markeringsfarve1 2 2 4 8" xfId="4611"/>
    <cellStyle name="40 % - Markeringsfarve1 2 2 4 9" xfId="4612"/>
    <cellStyle name="40 % - Markeringsfarve1 2 2 5" xfId="4613"/>
    <cellStyle name="40 % - Markeringsfarve1 2 2 5 2" xfId="4614"/>
    <cellStyle name="40 % - Markeringsfarve1 2 2 5 2 2" xfId="4615"/>
    <cellStyle name="40 % - Markeringsfarve1 2 2 5 2 3" xfId="4616"/>
    <cellStyle name="40 % - Markeringsfarve1 2 2 5 2 4" xfId="4617"/>
    <cellStyle name="40 % - Markeringsfarve1 2 2 5 2 5" xfId="4618"/>
    <cellStyle name="40 % - Markeringsfarve1 2 2 5 2 6" xfId="4619"/>
    <cellStyle name="40 % - Markeringsfarve1 2 2 5 3" xfId="4620"/>
    <cellStyle name="40 % - Markeringsfarve1 2 2 5 3 2" xfId="4621"/>
    <cellStyle name="40 % - Markeringsfarve1 2 2 5 3 3" xfId="4622"/>
    <cellStyle name="40 % - Markeringsfarve1 2 2 5 3 4" xfId="4623"/>
    <cellStyle name="40 % - Markeringsfarve1 2 2 5 3 5" xfId="4624"/>
    <cellStyle name="40 % - Markeringsfarve1 2 2 5 3 6" xfId="4625"/>
    <cellStyle name="40 % - Markeringsfarve1 2 2 5 4" xfId="4626"/>
    <cellStyle name="40 % - Markeringsfarve1 2 2 5 4 2" xfId="4627"/>
    <cellStyle name="40 % - Markeringsfarve1 2 2 5 4 3" xfId="4628"/>
    <cellStyle name="40 % - Markeringsfarve1 2 2 5 4 4" xfId="4629"/>
    <cellStyle name="40 % - Markeringsfarve1 2 2 5 4 5" xfId="4630"/>
    <cellStyle name="40 % - Markeringsfarve1 2 2 5 4 6" xfId="4631"/>
    <cellStyle name="40 % - Markeringsfarve1 2 2 5 5" xfId="4632"/>
    <cellStyle name="40 % - Markeringsfarve1 2 2 5 6" xfId="4633"/>
    <cellStyle name="40 % - Markeringsfarve1 2 2 5 7" xfId="4634"/>
    <cellStyle name="40 % - Markeringsfarve1 2 2 5 8" xfId="4635"/>
    <cellStyle name="40 % - Markeringsfarve1 2 2 5 9" xfId="4636"/>
    <cellStyle name="40 % - Markeringsfarve1 2 2 6" xfId="4637"/>
    <cellStyle name="40 % - Markeringsfarve1 2 2 6 2" xfId="4638"/>
    <cellStyle name="40 % - Markeringsfarve1 2 2 6 3" xfId="4639"/>
    <cellStyle name="40 % - Markeringsfarve1 2 2 6 4" xfId="4640"/>
    <cellStyle name="40 % - Markeringsfarve1 2 2 6 5" xfId="4641"/>
    <cellStyle name="40 % - Markeringsfarve1 2 2 6 6" xfId="4642"/>
    <cellStyle name="40 % - Markeringsfarve1 2 2 7" xfId="4643"/>
    <cellStyle name="40 % - Markeringsfarve1 2 2 7 2" xfId="4644"/>
    <cellStyle name="40 % - Markeringsfarve1 2 2 7 3" xfId="4645"/>
    <cellStyle name="40 % - Markeringsfarve1 2 2 7 4" xfId="4646"/>
    <cellStyle name="40 % - Markeringsfarve1 2 2 7 5" xfId="4647"/>
    <cellStyle name="40 % - Markeringsfarve1 2 2 7 6" xfId="4648"/>
    <cellStyle name="40 % - Markeringsfarve1 2 2 8" xfId="4649"/>
    <cellStyle name="40 % - Markeringsfarve1 2 2 8 2" xfId="4650"/>
    <cellStyle name="40 % - Markeringsfarve1 2 2 8 3" xfId="4651"/>
    <cellStyle name="40 % - Markeringsfarve1 2 2 8 4" xfId="4652"/>
    <cellStyle name="40 % - Markeringsfarve1 2 2 8 5" xfId="4653"/>
    <cellStyle name="40 % - Markeringsfarve1 2 2 8 6" xfId="4654"/>
    <cellStyle name="40 % - Markeringsfarve1 2 2 9" xfId="4655"/>
    <cellStyle name="40 % - Markeringsfarve1 2 2_Budget" xfId="4656"/>
    <cellStyle name="40 % - Markeringsfarve1 2 3" xfId="4657"/>
    <cellStyle name="40 % - Markeringsfarve1 2 3 10" xfId="4658"/>
    <cellStyle name="40 % - Markeringsfarve1 2 3 11" xfId="4659"/>
    <cellStyle name="40 % - Markeringsfarve1 2 3 12" xfId="4660"/>
    <cellStyle name="40 % - Markeringsfarve1 2 3 13" xfId="4661"/>
    <cellStyle name="40 % - Markeringsfarve1 2 3 2" xfId="4662"/>
    <cellStyle name="40 % - Markeringsfarve1 2 3 2 10" xfId="4663"/>
    <cellStyle name="40 % - Markeringsfarve1 2 3 2 11" xfId="4664"/>
    <cellStyle name="40 % - Markeringsfarve1 2 3 2 2" xfId="4665"/>
    <cellStyle name="40 % - Markeringsfarve1 2 3 2 2 10" xfId="4666"/>
    <cellStyle name="40 % - Markeringsfarve1 2 3 2 2 2" xfId="4667"/>
    <cellStyle name="40 % - Markeringsfarve1 2 3 2 2 2 2" xfId="4668"/>
    <cellStyle name="40 % - Markeringsfarve1 2 3 2 2 2 3" xfId="4669"/>
    <cellStyle name="40 % - Markeringsfarve1 2 3 2 2 2 4" xfId="4670"/>
    <cellStyle name="40 % - Markeringsfarve1 2 3 2 2 2 5" xfId="4671"/>
    <cellStyle name="40 % - Markeringsfarve1 2 3 2 2 2 6" xfId="4672"/>
    <cellStyle name="40 % - Markeringsfarve1 2 3 2 2 3" xfId="4673"/>
    <cellStyle name="40 % - Markeringsfarve1 2 3 2 2 3 2" xfId="4674"/>
    <cellStyle name="40 % - Markeringsfarve1 2 3 2 2 3 3" xfId="4675"/>
    <cellStyle name="40 % - Markeringsfarve1 2 3 2 2 3 4" xfId="4676"/>
    <cellStyle name="40 % - Markeringsfarve1 2 3 2 2 3 5" xfId="4677"/>
    <cellStyle name="40 % - Markeringsfarve1 2 3 2 2 3 6" xfId="4678"/>
    <cellStyle name="40 % - Markeringsfarve1 2 3 2 2 4" xfId="4679"/>
    <cellStyle name="40 % - Markeringsfarve1 2 3 2 2 4 2" xfId="4680"/>
    <cellStyle name="40 % - Markeringsfarve1 2 3 2 2 4 3" xfId="4681"/>
    <cellStyle name="40 % - Markeringsfarve1 2 3 2 2 4 4" xfId="4682"/>
    <cellStyle name="40 % - Markeringsfarve1 2 3 2 2 4 5" xfId="4683"/>
    <cellStyle name="40 % - Markeringsfarve1 2 3 2 2 4 6" xfId="4684"/>
    <cellStyle name="40 % - Markeringsfarve1 2 3 2 2 5" xfId="4685"/>
    <cellStyle name="40 % - Markeringsfarve1 2 3 2 2 5 2" xfId="4686"/>
    <cellStyle name="40 % - Markeringsfarve1 2 3 2 2 5 3" xfId="4687"/>
    <cellStyle name="40 % - Markeringsfarve1 2 3 2 2 5 4" xfId="4688"/>
    <cellStyle name="40 % - Markeringsfarve1 2 3 2 2 5 5" xfId="4689"/>
    <cellStyle name="40 % - Markeringsfarve1 2 3 2 2 5 6" xfId="4690"/>
    <cellStyle name="40 % - Markeringsfarve1 2 3 2 2 6" xfId="4691"/>
    <cellStyle name="40 % - Markeringsfarve1 2 3 2 2 7" xfId="4692"/>
    <cellStyle name="40 % - Markeringsfarve1 2 3 2 2 8" xfId="4693"/>
    <cellStyle name="40 % - Markeringsfarve1 2 3 2 2 9" xfId="4694"/>
    <cellStyle name="40 % - Markeringsfarve1 2 3 2 3" xfId="4695"/>
    <cellStyle name="40 % - Markeringsfarve1 2 3 2 3 2" xfId="4696"/>
    <cellStyle name="40 % - Markeringsfarve1 2 3 2 3 3" xfId="4697"/>
    <cellStyle name="40 % - Markeringsfarve1 2 3 2 3 4" xfId="4698"/>
    <cellStyle name="40 % - Markeringsfarve1 2 3 2 3 5" xfId="4699"/>
    <cellStyle name="40 % - Markeringsfarve1 2 3 2 3 6" xfId="4700"/>
    <cellStyle name="40 % - Markeringsfarve1 2 3 2 4" xfId="4701"/>
    <cellStyle name="40 % - Markeringsfarve1 2 3 2 4 2" xfId="4702"/>
    <cellStyle name="40 % - Markeringsfarve1 2 3 2 4 3" xfId="4703"/>
    <cellStyle name="40 % - Markeringsfarve1 2 3 2 4 4" xfId="4704"/>
    <cellStyle name="40 % - Markeringsfarve1 2 3 2 4 5" xfId="4705"/>
    <cellStyle name="40 % - Markeringsfarve1 2 3 2 4 6" xfId="4706"/>
    <cellStyle name="40 % - Markeringsfarve1 2 3 2 5" xfId="4707"/>
    <cellStyle name="40 % - Markeringsfarve1 2 3 2 5 2" xfId="4708"/>
    <cellStyle name="40 % - Markeringsfarve1 2 3 2 5 3" xfId="4709"/>
    <cellStyle name="40 % - Markeringsfarve1 2 3 2 5 4" xfId="4710"/>
    <cellStyle name="40 % - Markeringsfarve1 2 3 2 5 5" xfId="4711"/>
    <cellStyle name="40 % - Markeringsfarve1 2 3 2 5 6" xfId="4712"/>
    <cellStyle name="40 % - Markeringsfarve1 2 3 2 6" xfId="4713"/>
    <cellStyle name="40 % - Markeringsfarve1 2 3 2 6 2" xfId="4714"/>
    <cellStyle name="40 % - Markeringsfarve1 2 3 2 6 3" xfId="4715"/>
    <cellStyle name="40 % - Markeringsfarve1 2 3 2 6 4" xfId="4716"/>
    <cellStyle name="40 % - Markeringsfarve1 2 3 2 6 5" xfId="4717"/>
    <cellStyle name="40 % - Markeringsfarve1 2 3 2 6 6" xfId="4718"/>
    <cellStyle name="40 % - Markeringsfarve1 2 3 2 7" xfId="4719"/>
    <cellStyle name="40 % - Markeringsfarve1 2 3 2 8" xfId="4720"/>
    <cellStyle name="40 % - Markeringsfarve1 2 3 2 9" xfId="4721"/>
    <cellStyle name="40 % - Markeringsfarve1 2 3 3" xfId="4722"/>
    <cellStyle name="40 % - Markeringsfarve1 2 3 3 10" xfId="4723"/>
    <cellStyle name="40 % - Markeringsfarve1 2 3 3 2" xfId="4724"/>
    <cellStyle name="40 % - Markeringsfarve1 2 3 3 2 2" xfId="4725"/>
    <cellStyle name="40 % - Markeringsfarve1 2 3 3 2 3" xfId="4726"/>
    <cellStyle name="40 % - Markeringsfarve1 2 3 3 2 4" xfId="4727"/>
    <cellStyle name="40 % - Markeringsfarve1 2 3 3 2 5" xfId="4728"/>
    <cellStyle name="40 % - Markeringsfarve1 2 3 3 2 6" xfId="4729"/>
    <cellStyle name="40 % - Markeringsfarve1 2 3 3 3" xfId="4730"/>
    <cellStyle name="40 % - Markeringsfarve1 2 3 3 3 2" xfId="4731"/>
    <cellStyle name="40 % - Markeringsfarve1 2 3 3 3 3" xfId="4732"/>
    <cellStyle name="40 % - Markeringsfarve1 2 3 3 3 4" xfId="4733"/>
    <cellStyle name="40 % - Markeringsfarve1 2 3 3 3 5" xfId="4734"/>
    <cellStyle name="40 % - Markeringsfarve1 2 3 3 3 6" xfId="4735"/>
    <cellStyle name="40 % - Markeringsfarve1 2 3 3 4" xfId="4736"/>
    <cellStyle name="40 % - Markeringsfarve1 2 3 3 4 2" xfId="4737"/>
    <cellStyle name="40 % - Markeringsfarve1 2 3 3 4 3" xfId="4738"/>
    <cellStyle name="40 % - Markeringsfarve1 2 3 3 4 4" xfId="4739"/>
    <cellStyle name="40 % - Markeringsfarve1 2 3 3 4 5" xfId="4740"/>
    <cellStyle name="40 % - Markeringsfarve1 2 3 3 4 6" xfId="4741"/>
    <cellStyle name="40 % - Markeringsfarve1 2 3 3 5" xfId="4742"/>
    <cellStyle name="40 % - Markeringsfarve1 2 3 3 5 2" xfId="4743"/>
    <cellStyle name="40 % - Markeringsfarve1 2 3 3 5 3" xfId="4744"/>
    <cellStyle name="40 % - Markeringsfarve1 2 3 3 5 4" xfId="4745"/>
    <cellStyle name="40 % - Markeringsfarve1 2 3 3 5 5" xfId="4746"/>
    <cellStyle name="40 % - Markeringsfarve1 2 3 3 5 6" xfId="4747"/>
    <cellStyle name="40 % - Markeringsfarve1 2 3 3 6" xfId="4748"/>
    <cellStyle name="40 % - Markeringsfarve1 2 3 3 7" xfId="4749"/>
    <cellStyle name="40 % - Markeringsfarve1 2 3 3 8" xfId="4750"/>
    <cellStyle name="40 % - Markeringsfarve1 2 3 3 9" xfId="4751"/>
    <cellStyle name="40 % - Markeringsfarve1 2 3 4" xfId="4752"/>
    <cellStyle name="40 % - Markeringsfarve1 2 3 4 2" xfId="4753"/>
    <cellStyle name="40 % - Markeringsfarve1 2 3 4 3" xfId="4754"/>
    <cellStyle name="40 % - Markeringsfarve1 2 3 4 4" xfId="4755"/>
    <cellStyle name="40 % - Markeringsfarve1 2 3 4 5" xfId="4756"/>
    <cellStyle name="40 % - Markeringsfarve1 2 3 4 6" xfId="4757"/>
    <cellStyle name="40 % - Markeringsfarve1 2 3 5" xfId="4758"/>
    <cellStyle name="40 % - Markeringsfarve1 2 3 5 2" xfId="4759"/>
    <cellStyle name="40 % - Markeringsfarve1 2 3 5 3" xfId="4760"/>
    <cellStyle name="40 % - Markeringsfarve1 2 3 5 4" xfId="4761"/>
    <cellStyle name="40 % - Markeringsfarve1 2 3 5 5" xfId="4762"/>
    <cellStyle name="40 % - Markeringsfarve1 2 3 5 6" xfId="4763"/>
    <cellStyle name="40 % - Markeringsfarve1 2 3 6" xfId="4764"/>
    <cellStyle name="40 % - Markeringsfarve1 2 3 6 2" xfId="4765"/>
    <cellStyle name="40 % - Markeringsfarve1 2 3 6 3" xfId="4766"/>
    <cellStyle name="40 % - Markeringsfarve1 2 3 6 4" xfId="4767"/>
    <cellStyle name="40 % - Markeringsfarve1 2 3 6 5" xfId="4768"/>
    <cellStyle name="40 % - Markeringsfarve1 2 3 6 6" xfId="4769"/>
    <cellStyle name="40 % - Markeringsfarve1 2 3 7" xfId="4770"/>
    <cellStyle name="40 % - Markeringsfarve1 2 3 7 2" xfId="4771"/>
    <cellStyle name="40 % - Markeringsfarve1 2 3 7 3" xfId="4772"/>
    <cellStyle name="40 % - Markeringsfarve1 2 3 7 4" xfId="4773"/>
    <cellStyle name="40 % - Markeringsfarve1 2 3 7 5" xfId="4774"/>
    <cellStyle name="40 % - Markeringsfarve1 2 3 7 6" xfId="4775"/>
    <cellStyle name="40 % - Markeringsfarve1 2 3 8" xfId="4776"/>
    <cellStyle name="40 % - Markeringsfarve1 2 3 9" xfId="4777"/>
    <cellStyle name="40 % - Markeringsfarve1 2 4" xfId="4778"/>
    <cellStyle name="40 % - Markeringsfarve1 2 4 10" xfId="4779"/>
    <cellStyle name="40 % - Markeringsfarve1 2 4 11" xfId="4780"/>
    <cellStyle name="40 % - Markeringsfarve1 2 4 2" xfId="4781"/>
    <cellStyle name="40 % - Markeringsfarve1 2 4 2 10" xfId="4782"/>
    <cellStyle name="40 % - Markeringsfarve1 2 4 2 2" xfId="4783"/>
    <cellStyle name="40 % - Markeringsfarve1 2 4 2 2 2" xfId="4784"/>
    <cellStyle name="40 % - Markeringsfarve1 2 4 2 2 2 2" xfId="4785"/>
    <cellStyle name="40 % - Markeringsfarve1 2 4 2 2 2 3" xfId="4786"/>
    <cellStyle name="40 % - Markeringsfarve1 2 4 2 2 2 4" xfId="4787"/>
    <cellStyle name="40 % - Markeringsfarve1 2 4 2 2 2 5" xfId="4788"/>
    <cellStyle name="40 % - Markeringsfarve1 2 4 2 2 2 6" xfId="4789"/>
    <cellStyle name="40 % - Markeringsfarve1 2 4 2 2 3" xfId="4790"/>
    <cellStyle name="40 % - Markeringsfarve1 2 4 2 2 3 2" xfId="4791"/>
    <cellStyle name="40 % - Markeringsfarve1 2 4 2 2 3 3" xfId="4792"/>
    <cellStyle name="40 % - Markeringsfarve1 2 4 2 2 3 4" xfId="4793"/>
    <cellStyle name="40 % - Markeringsfarve1 2 4 2 2 3 5" xfId="4794"/>
    <cellStyle name="40 % - Markeringsfarve1 2 4 2 2 3 6" xfId="4795"/>
    <cellStyle name="40 % - Markeringsfarve1 2 4 2 2 4" xfId="4796"/>
    <cellStyle name="40 % - Markeringsfarve1 2 4 2 2 4 2" xfId="4797"/>
    <cellStyle name="40 % - Markeringsfarve1 2 4 2 2 4 3" xfId="4798"/>
    <cellStyle name="40 % - Markeringsfarve1 2 4 2 2 4 4" xfId="4799"/>
    <cellStyle name="40 % - Markeringsfarve1 2 4 2 2 4 5" xfId="4800"/>
    <cellStyle name="40 % - Markeringsfarve1 2 4 2 2 4 6" xfId="4801"/>
    <cellStyle name="40 % - Markeringsfarve1 2 4 2 2 5" xfId="4802"/>
    <cellStyle name="40 % - Markeringsfarve1 2 4 2 2 6" xfId="4803"/>
    <cellStyle name="40 % - Markeringsfarve1 2 4 2 2 7" xfId="4804"/>
    <cellStyle name="40 % - Markeringsfarve1 2 4 2 2 8" xfId="4805"/>
    <cellStyle name="40 % - Markeringsfarve1 2 4 2 2 9" xfId="4806"/>
    <cellStyle name="40 % - Markeringsfarve1 2 4 2 3" xfId="4807"/>
    <cellStyle name="40 % - Markeringsfarve1 2 4 2 3 2" xfId="4808"/>
    <cellStyle name="40 % - Markeringsfarve1 2 4 2 3 3" xfId="4809"/>
    <cellStyle name="40 % - Markeringsfarve1 2 4 2 3 4" xfId="4810"/>
    <cellStyle name="40 % - Markeringsfarve1 2 4 2 3 5" xfId="4811"/>
    <cellStyle name="40 % - Markeringsfarve1 2 4 2 3 6" xfId="4812"/>
    <cellStyle name="40 % - Markeringsfarve1 2 4 2 4" xfId="4813"/>
    <cellStyle name="40 % - Markeringsfarve1 2 4 2 4 2" xfId="4814"/>
    <cellStyle name="40 % - Markeringsfarve1 2 4 2 4 3" xfId="4815"/>
    <cellStyle name="40 % - Markeringsfarve1 2 4 2 4 4" xfId="4816"/>
    <cellStyle name="40 % - Markeringsfarve1 2 4 2 4 5" xfId="4817"/>
    <cellStyle name="40 % - Markeringsfarve1 2 4 2 4 6" xfId="4818"/>
    <cellStyle name="40 % - Markeringsfarve1 2 4 2 5" xfId="4819"/>
    <cellStyle name="40 % - Markeringsfarve1 2 4 2 5 2" xfId="4820"/>
    <cellStyle name="40 % - Markeringsfarve1 2 4 2 5 3" xfId="4821"/>
    <cellStyle name="40 % - Markeringsfarve1 2 4 2 5 4" xfId="4822"/>
    <cellStyle name="40 % - Markeringsfarve1 2 4 2 5 5" xfId="4823"/>
    <cellStyle name="40 % - Markeringsfarve1 2 4 2 5 6" xfId="4824"/>
    <cellStyle name="40 % - Markeringsfarve1 2 4 2 6" xfId="4825"/>
    <cellStyle name="40 % - Markeringsfarve1 2 4 2 7" xfId="4826"/>
    <cellStyle name="40 % - Markeringsfarve1 2 4 2 8" xfId="4827"/>
    <cellStyle name="40 % - Markeringsfarve1 2 4 2 9" xfId="4828"/>
    <cellStyle name="40 % - Markeringsfarve1 2 4 3" xfId="4829"/>
    <cellStyle name="40 % - Markeringsfarve1 2 4 3 2" xfId="4830"/>
    <cellStyle name="40 % - Markeringsfarve1 2 4 3 2 2" xfId="4831"/>
    <cellStyle name="40 % - Markeringsfarve1 2 4 3 2 3" xfId="4832"/>
    <cellStyle name="40 % - Markeringsfarve1 2 4 3 2 4" xfId="4833"/>
    <cellStyle name="40 % - Markeringsfarve1 2 4 3 2 5" xfId="4834"/>
    <cellStyle name="40 % - Markeringsfarve1 2 4 3 2 6" xfId="4835"/>
    <cellStyle name="40 % - Markeringsfarve1 2 4 3 3" xfId="4836"/>
    <cellStyle name="40 % - Markeringsfarve1 2 4 3 3 2" xfId="4837"/>
    <cellStyle name="40 % - Markeringsfarve1 2 4 3 3 3" xfId="4838"/>
    <cellStyle name="40 % - Markeringsfarve1 2 4 3 3 4" xfId="4839"/>
    <cellStyle name="40 % - Markeringsfarve1 2 4 3 3 5" xfId="4840"/>
    <cellStyle name="40 % - Markeringsfarve1 2 4 3 3 6" xfId="4841"/>
    <cellStyle name="40 % - Markeringsfarve1 2 4 3 4" xfId="4842"/>
    <cellStyle name="40 % - Markeringsfarve1 2 4 3 4 2" xfId="4843"/>
    <cellStyle name="40 % - Markeringsfarve1 2 4 3 4 3" xfId="4844"/>
    <cellStyle name="40 % - Markeringsfarve1 2 4 3 4 4" xfId="4845"/>
    <cellStyle name="40 % - Markeringsfarve1 2 4 3 4 5" xfId="4846"/>
    <cellStyle name="40 % - Markeringsfarve1 2 4 3 4 6" xfId="4847"/>
    <cellStyle name="40 % - Markeringsfarve1 2 4 3 5" xfId="4848"/>
    <cellStyle name="40 % - Markeringsfarve1 2 4 3 6" xfId="4849"/>
    <cellStyle name="40 % - Markeringsfarve1 2 4 3 7" xfId="4850"/>
    <cellStyle name="40 % - Markeringsfarve1 2 4 3 8" xfId="4851"/>
    <cellStyle name="40 % - Markeringsfarve1 2 4 3 9" xfId="4852"/>
    <cellStyle name="40 % - Markeringsfarve1 2 4 4" xfId="4853"/>
    <cellStyle name="40 % - Markeringsfarve1 2 4 4 2" xfId="4854"/>
    <cellStyle name="40 % - Markeringsfarve1 2 4 4 3" xfId="4855"/>
    <cellStyle name="40 % - Markeringsfarve1 2 4 4 4" xfId="4856"/>
    <cellStyle name="40 % - Markeringsfarve1 2 4 4 5" xfId="4857"/>
    <cellStyle name="40 % - Markeringsfarve1 2 4 4 6" xfId="4858"/>
    <cellStyle name="40 % - Markeringsfarve1 2 4 5" xfId="4859"/>
    <cellStyle name="40 % - Markeringsfarve1 2 4 5 2" xfId="4860"/>
    <cellStyle name="40 % - Markeringsfarve1 2 4 5 3" xfId="4861"/>
    <cellStyle name="40 % - Markeringsfarve1 2 4 5 4" xfId="4862"/>
    <cellStyle name="40 % - Markeringsfarve1 2 4 5 5" xfId="4863"/>
    <cellStyle name="40 % - Markeringsfarve1 2 4 5 6" xfId="4864"/>
    <cellStyle name="40 % - Markeringsfarve1 2 4 6" xfId="4865"/>
    <cellStyle name="40 % - Markeringsfarve1 2 4 6 2" xfId="4866"/>
    <cellStyle name="40 % - Markeringsfarve1 2 4 6 3" xfId="4867"/>
    <cellStyle name="40 % - Markeringsfarve1 2 4 6 4" xfId="4868"/>
    <cellStyle name="40 % - Markeringsfarve1 2 4 6 5" xfId="4869"/>
    <cellStyle name="40 % - Markeringsfarve1 2 4 6 6" xfId="4870"/>
    <cellStyle name="40 % - Markeringsfarve1 2 4 7" xfId="4871"/>
    <cellStyle name="40 % - Markeringsfarve1 2 4 8" xfId="4872"/>
    <cellStyle name="40 % - Markeringsfarve1 2 4 9" xfId="4873"/>
    <cellStyle name="40 % - Markeringsfarve1 2 5" xfId="4874"/>
    <cellStyle name="40 % - Markeringsfarve1 2 5 10" xfId="4875"/>
    <cellStyle name="40 % - Markeringsfarve1 2 5 2" xfId="4876"/>
    <cellStyle name="40 % - Markeringsfarve1 2 5 2 2" xfId="4877"/>
    <cellStyle name="40 % - Markeringsfarve1 2 5 2 2 2" xfId="4878"/>
    <cellStyle name="40 % - Markeringsfarve1 2 5 2 2 3" xfId="4879"/>
    <cellStyle name="40 % - Markeringsfarve1 2 5 2 2 4" xfId="4880"/>
    <cellStyle name="40 % - Markeringsfarve1 2 5 2 2 5" xfId="4881"/>
    <cellStyle name="40 % - Markeringsfarve1 2 5 2 2 6" xfId="4882"/>
    <cellStyle name="40 % - Markeringsfarve1 2 5 2 3" xfId="4883"/>
    <cellStyle name="40 % - Markeringsfarve1 2 5 2 3 2" xfId="4884"/>
    <cellStyle name="40 % - Markeringsfarve1 2 5 2 3 3" xfId="4885"/>
    <cellStyle name="40 % - Markeringsfarve1 2 5 2 3 4" xfId="4886"/>
    <cellStyle name="40 % - Markeringsfarve1 2 5 2 3 5" xfId="4887"/>
    <cellStyle name="40 % - Markeringsfarve1 2 5 2 3 6" xfId="4888"/>
    <cellStyle name="40 % - Markeringsfarve1 2 5 2 4" xfId="4889"/>
    <cellStyle name="40 % - Markeringsfarve1 2 5 2 4 2" xfId="4890"/>
    <cellStyle name="40 % - Markeringsfarve1 2 5 2 4 3" xfId="4891"/>
    <cellStyle name="40 % - Markeringsfarve1 2 5 2 4 4" xfId="4892"/>
    <cellStyle name="40 % - Markeringsfarve1 2 5 2 4 5" xfId="4893"/>
    <cellStyle name="40 % - Markeringsfarve1 2 5 2 4 6" xfId="4894"/>
    <cellStyle name="40 % - Markeringsfarve1 2 5 2 5" xfId="4895"/>
    <cellStyle name="40 % - Markeringsfarve1 2 5 2 6" xfId="4896"/>
    <cellStyle name="40 % - Markeringsfarve1 2 5 2 7" xfId="4897"/>
    <cellStyle name="40 % - Markeringsfarve1 2 5 2 8" xfId="4898"/>
    <cellStyle name="40 % - Markeringsfarve1 2 5 2 9" xfId="4899"/>
    <cellStyle name="40 % - Markeringsfarve1 2 5 3" xfId="4900"/>
    <cellStyle name="40 % - Markeringsfarve1 2 5 3 2" xfId="4901"/>
    <cellStyle name="40 % - Markeringsfarve1 2 5 3 3" xfId="4902"/>
    <cellStyle name="40 % - Markeringsfarve1 2 5 3 4" xfId="4903"/>
    <cellStyle name="40 % - Markeringsfarve1 2 5 3 5" xfId="4904"/>
    <cellStyle name="40 % - Markeringsfarve1 2 5 3 6" xfId="4905"/>
    <cellStyle name="40 % - Markeringsfarve1 2 5 4" xfId="4906"/>
    <cellStyle name="40 % - Markeringsfarve1 2 5 4 2" xfId="4907"/>
    <cellStyle name="40 % - Markeringsfarve1 2 5 4 3" xfId="4908"/>
    <cellStyle name="40 % - Markeringsfarve1 2 5 4 4" xfId="4909"/>
    <cellStyle name="40 % - Markeringsfarve1 2 5 4 5" xfId="4910"/>
    <cellStyle name="40 % - Markeringsfarve1 2 5 4 6" xfId="4911"/>
    <cellStyle name="40 % - Markeringsfarve1 2 5 5" xfId="4912"/>
    <cellStyle name="40 % - Markeringsfarve1 2 5 5 2" xfId="4913"/>
    <cellStyle name="40 % - Markeringsfarve1 2 5 5 3" xfId="4914"/>
    <cellStyle name="40 % - Markeringsfarve1 2 5 5 4" xfId="4915"/>
    <cellStyle name="40 % - Markeringsfarve1 2 5 5 5" xfId="4916"/>
    <cellStyle name="40 % - Markeringsfarve1 2 5 5 6" xfId="4917"/>
    <cellStyle name="40 % - Markeringsfarve1 2 5 6" xfId="4918"/>
    <cellStyle name="40 % - Markeringsfarve1 2 5 7" xfId="4919"/>
    <cellStyle name="40 % - Markeringsfarve1 2 5 8" xfId="4920"/>
    <cellStyle name="40 % - Markeringsfarve1 2 5 9" xfId="4921"/>
    <cellStyle name="40 % - Markeringsfarve1 2 6" xfId="4922"/>
    <cellStyle name="40 % - Markeringsfarve1 2 6 2" xfId="4923"/>
    <cellStyle name="40 % - Markeringsfarve1 2 6 2 2" xfId="4924"/>
    <cellStyle name="40 % - Markeringsfarve1 2 6 2 3" xfId="4925"/>
    <cellStyle name="40 % - Markeringsfarve1 2 6 2 4" xfId="4926"/>
    <cellStyle name="40 % - Markeringsfarve1 2 6 2 5" xfId="4927"/>
    <cellStyle name="40 % - Markeringsfarve1 2 6 2 6" xfId="4928"/>
    <cellStyle name="40 % - Markeringsfarve1 2 6 3" xfId="4929"/>
    <cellStyle name="40 % - Markeringsfarve1 2 6 3 2" xfId="4930"/>
    <cellStyle name="40 % - Markeringsfarve1 2 6 3 3" xfId="4931"/>
    <cellStyle name="40 % - Markeringsfarve1 2 6 3 4" xfId="4932"/>
    <cellStyle name="40 % - Markeringsfarve1 2 6 3 5" xfId="4933"/>
    <cellStyle name="40 % - Markeringsfarve1 2 6 3 6" xfId="4934"/>
    <cellStyle name="40 % - Markeringsfarve1 2 6 4" xfId="4935"/>
    <cellStyle name="40 % - Markeringsfarve1 2 6 4 2" xfId="4936"/>
    <cellStyle name="40 % - Markeringsfarve1 2 6 4 3" xfId="4937"/>
    <cellStyle name="40 % - Markeringsfarve1 2 6 4 4" xfId="4938"/>
    <cellStyle name="40 % - Markeringsfarve1 2 6 4 5" xfId="4939"/>
    <cellStyle name="40 % - Markeringsfarve1 2 6 4 6" xfId="4940"/>
    <cellStyle name="40 % - Markeringsfarve1 2 6 5" xfId="4941"/>
    <cellStyle name="40 % - Markeringsfarve1 2 6 6" xfId="4942"/>
    <cellStyle name="40 % - Markeringsfarve1 2 6 7" xfId="4943"/>
    <cellStyle name="40 % - Markeringsfarve1 2 6 8" xfId="4944"/>
    <cellStyle name="40 % - Markeringsfarve1 2 6 9" xfId="4945"/>
    <cellStyle name="40 % - Markeringsfarve1 2 7" xfId="4946"/>
    <cellStyle name="40 % - Markeringsfarve1 2 7 2" xfId="4947"/>
    <cellStyle name="40 % - Markeringsfarve1 2 7 3" xfId="4948"/>
    <cellStyle name="40 % - Markeringsfarve1 2 7 4" xfId="4949"/>
    <cellStyle name="40 % - Markeringsfarve1 2 7 5" xfId="4950"/>
    <cellStyle name="40 % - Markeringsfarve1 2 7 6" xfId="4951"/>
    <cellStyle name="40 % - Markeringsfarve1 2 8" xfId="4952"/>
    <cellStyle name="40 % - Markeringsfarve1 2 8 2" xfId="4953"/>
    <cellStyle name="40 % - Markeringsfarve1 2 8 3" xfId="4954"/>
    <cellStyle name="40 % - Markeringsfarve1 2 8 4" xfId="4955"/>
    <cellStyle name="40 % - Markeringsfarve1 2 8 5" xfId="4956"/>
    <cellStyle name="40 % - Markeringsfarve1 2 8 6" xfId="4957"/>
    <cellStyle name="40 % - Markeringsfarve1 2 9" xfId="4958"/>
    <cellStyle name="40 % - Markeringsfarve1 2 9 2" xfId="4959"/>
    <cellStyle name="40 % - Markeringsfarve1 2 9 3" xfId="4960"/>
    <cellStyle name="40 % - Markeringsfarve1 2 9 4" xfId="4961"/>
    <cellStyle name="40 % - Markeringsfarve1 2 9 5" xfId="4962"/>
    <cellStyle name="40 % - Markeringsfarve1 2 9 6" xfId="4963"/>
    <cellStyle name="40 % - Markeringsfarve1 2_Budget" xfId="4964"/>
    <cellStyle name="40 % - Markeringsfarve1 20" xfId="10295"/>
    <cellStyle name="40 % - Markeringsfarve1 3" xfId="4965"/>
    <cellStyle name="40 % - Markeringsfarve1 3 2" xfId="4966"/>
    <cellStyle name="40 % - Markeringsfarve1 3 2 2" xfId="4967"/>
    <cellStyle name="40 % - Markeringsfarve1 3 2 2 2" xfId="4968"/>
    <cellStyle name="40 % - Markeringsfarve1 3 2 2 2 2" xfId="4969"/>
    <cellStyle name="40 % - Markeringsfarve1 3 2 2 2 3" xfId="4970"/>
    <cellStyle name="40 % - Markeringsfarve1 3 2 2 2 4" xfId="4971"/>
    <cellStyle name="40 % - Markeringsfarve1 3 2 2 2 5" xfId="4972"/>
    <cellStyle name="40 % - Markeringsfarve1 3 2 2 2 6" xfId="4973"/>
    <cellStyle name="40 % - Markeringsfarve1 3 2 2 3" xfId="4974"/>
    <cellStyle name="40 % - Markeringsfarve1 3 2 2 4" xfId="4975"/>
    <cellStyle name="40 % - Markeringsfarve1 3 2 2 5" xfId="4976"/>
    <cellStyle name="40 % - Markeringsfarve1 3 2 2 6" xfId="4977"/>
    <cellStyle name="40 % - Markeringsfarve1 3 2 2 7" xfId="4978"/>
    <cellStyle name="40 % - Markeringsfarve1 3 2 3" xfId="4979"/>
    <cellStyle name="40 % - Markeringsfarve1 3 2 3 2" xfId="4980"/>
    <cellStyle name="40 % - Markeringsfarve1 3 2 3 3" xfId="4981"/>
    <cellStyle name="40 % - Markeringsfarve1 3 2 3 4" xfId="4982"/>
    <cellStyle name="40 % - Markeringsfarve1 3 2 3 5" xfId="4983"/>
    <cellStyle name="40 % - Markeringsfarve1 3 2 3 6" xfId="4984"/>
    <cellStyle name="40 % - Markeringsfarve1 3 2 4" xfId="4985"/>
    <cellStyle name="40 % - Markeringsfarve1 3 2 5" xfId="4986"/>
    <cellStyle name="40 % - Markeringsfarve1 3 2 6" xfId="4987"/>
    <cellStyle name="40 % - Markeringsfarve1 3 2 7" xfId="4988"/>
    <cellStyle name="40 % - Markeringsfarve1 3 2 8" xfId="4989"/>
    <cellStyle name="40 % - Markeringsfarve1 3 2 9" xfId="4990"/>
    <cellStyle name="40 % - Markeringsfarve1 3 3" xfId="4991"/>
    <cellStyle name="40 % - Markeringsfarve1 3_Budget" xfId="4992"/>
    <cellStyle name="40 % - Markeringsfarve1 4" xfId="4993"/>
    <cellStyle name="40 % - Markeringsfarve1 4 2" xfId="4994"/>
    <cellStyle name="40 % - Markeringsfarve1 5" xfId="4995"/>
    <cellStyle name="40 % - Markeringsfarve1 6" xfId="4996"/>
    <cellStyle name="40 % - Markeringsfarve1 6 10" xfId="4997"/>
    <cellStyle name="40 % - Markeringsfarve1 6 2" xfId="4998"/>
    <cellStyle name="40 % - Markeringsfarve1 6 2 2" xfId="4999"/>
    <cellStyle name="40 % - Markeringsfarve1 6 2 2 2" xfId="5000"/>
    <cellStyle name="40 % - Markeringsfarve1 6 2 2 3" xfId="5001"/>
    <cellStyle name="40 % - Markeringsfarve1 6 2 2 4" xfId="5002"/>
    <cellStyle name="40 % - Markeringsfarve1 6 2 2 5" xfId="5003"/>
    <cellStyle name="40 % - Markeringsfarve1 6 2 2 6" xfId="5004"/>
    <cellStyle name="40 % - Markeringsfarve1 6 2 3" xfId="5005"/>
    <cellStyle name="40 % - Markeringsfarve1 6 2 3 2" xfId="5006"/>
    <cellStyle name="40 % - Markeringsfarve1 6 2 3 3" xfId="5007"/>
    <cellStyle name="40 % - Markeringsfarve1 6 2 3 4" xfId="5008"/>
    <cellStyle name="40 % - Markeringsfarve1 6 2 3 5" xfId="5009"/>
    <cellStyle name="40 % - Markeringsfarve1 6 2 3 6" xfId="5010"/>
    <cellStyle name="40 % - Markeringsfarve1 6 2 4" xfId="5011"/>
    <cellStyle name="40 % - Markeringsfarve1 6 2 5" xfId="5012"/>
    <cellStyle name="40 % - Markeringsfarve1 6 2 6" xfId="5013"/>
    <cellStyle name="40 % - Markeringsfarve1 6 2 7" xfId="5014"/>
    <cellStyle name="40 % - Markeringsfarve1 6 2 8" xfId="5015"/>
    <cellStyle name="40 % - Markeringsfarve1 6 3" xfId="5016"/>
    <cellStyle name="40 % - Markeringsfarve1 6 4" xfId="5017"/>
    <cellStyle name="40 % - Markeringsfarve1 6 4 2" xfId="5018"/>
    <cellStyle name="40 % - Markeringsfarve1 6 4 3" xfId="5019"/>
    <cellStyle name="40 % - Markeringsfarve1 6 4 4" xfId="5020"/>
    <cellStyle name="40 % - Markeringsfarve1 6 4 5" xfId="5021"/>
    <cellStyle name="40 % - Markeringsfarve1 6 4 6" xfId="5022"/>
    <cellStyle name="40 % - Markeringsfarve1 6 5" xfId="5023"/>
    <cellStyle name="40 % - Markeringsfarve1 6 5 2" xfId="5024"/>
    <cellStyle name="40 % - Markeringsfarve1 6 5 3" xfId="5025"/>
    <cellStyle name="40 % - Markeringsfarve1 6 5 4" xfId="5026"/>
    <cellStyle name="40 % - Markeringsfarve1 6 5 5" xfId="5027"/>
    <cellStyle name="40 % - Markeringsfarve1 6 5 6" xfId="5028"/>
    <cellStyle name="40 % - Markeringsfarve1 6 6" xfId="5029"/>
    <cellStyle name="40 % - Markeringsfarve1 6 7" xfId="5030"/>
    <cellStyle name="40 % - Markeringsfarve1 6 8" xfId="5031"/>
    <cellStyle name="40 % - Markeringsfarve1 6 9" xfId="5032"/>
    <cellStyle name="40 % - Markeringsfarve1 7" xfId="5033"/>
    <cellStyle name="40 % - Markeringsfarve1 8" xfId="5034"/>
    <cellStyle name="40 % - Markeringsfarve1 9" xfId="5035"/>
    <cellStyle name="40 % - Markeringsfarve2" xfId="5036" builtinId="35" customBuiltin="1"/>
    <cellStyle name="40 % - Markeringsfarve2 10" xfId="5037"/>
    <cellStyle name="40 % - Markeringsfarve2 11" xfId="5038"/>
    <cellStyle name="40 % - Markeringsfarve2 11 2" xfId="5039"/>
    <cellStyle name="40 % - Markeringsfarve2 12" xfId="5040"/>
    <cellStyle name="40 % - Markeringsfarve2 13" xfId="5041"/>
    <cellStyle name="40 % - Markeringsfarve2 14" xfId="5042"/>
    <cellStyle name="40 % - Markeringsfarve2 15" xfId="5043"/>
    <cellStyle name="40 % - Markeringsfarve2 16" xfId="5044"/>
    <cellStyle name="40 % - Markeringsfarve2 17" xfId="5045"/>
    <cellStyle name="40 % - Markeringsfarve2 18" xfId="5046"/>
    <cellStyle name="40 % - Markeringsfarve2 19" xfId="5047"/>
    <cellStyle name="40 % - Markeringsfarve2 2" xfId="5048"/>
    <cellStyle name="40 % - Markeringsfarve2 2 10" xfId="5049"/>
    <cellStyle name="40 % - Markeringsfarve2 2 11" xfId="5050"/>
    <cellStyle name="40 % - Markeringsfarve2 2 12" xfId="5051"/>
    <cellStyle name="40 % - Markeringsfarve2 2 13" xfId="5052"/>
    <cellStyle name="40 % - Markeringsfarve2 2 14" xfId="5053"/>
    <cellStyle name="40 % - Markeringsfarve2 2 15" xfId="5054"/>
    <cellStyle name="40 % - Markeringsfarve2 2 16" xfId="5055"/>
    <cellStyle name="40 % - Markeringsfarve2 2 17" xfId="5056"/>
    <cellStyle name="40 % - Markeringsfarve2 2 18" xfId="10298"/>
    <cellStyle name="40 % - Markeringsfarve2 2 2" xfId="5057"/>
    <cellStyle name="40 % - Markeringsfarve2 2 2 10" xfId="5058"/>
    <cellStyle name="40 % - Markeringsfarve2 2 2 11" xfId="5059"/>
    <cellStyle name="40 % - Markeringsfarve2 2 2 12" xfId="5060"/>
    <cellStyle name="40 % - Markeringsfarve2 2 2 13" xfId="5061"/>
    <cellStyle name="40 % - Markeringsfarve2 2 2 14" xfId="5062"/>
    <cellStyle name="40 % - Markeringsfarve2 2 2 2" xfId="5063"/>
    <cellStyle name="40 % - Markeringsfarve2 2 2 2 10" xfId="5064"/>
    <cellStyle name="40 % - Markeringsfarve2 2 2 2 11" xfId="5065"/>
    <cellStyle name="40 % - Markeringsfarve2 2 2 2 12" xfId="5066"/>
    <cellStyle name="40 % - Markeringsfarve2 2 2 2 2" xfId="5067"/>
    <cellStyle name="40 % - Markeringsfarve2 2 2 2 2 10" xfId="5068"/>
    <cellStyle name="40 % - Markeringsfarve2 2 2 2 2 11" xfId="5069"/>
    <cellStyle name="40 % - Markeringsfarve2 2 2 2 2 2" xfId="5070"/>
    <cellStyle name="40 % - Markeringsfarve2 2 2 2 2 2 10" xfId="5071"/>
    <cellStyle name="40 % - Markeringsfarve2 2 2 2 2 2 2" xfId="5072"/>
    <cellStyle name="40 % - Markeringsfarve2 2 2 2 2 2 2 2" xfId="5073"/>
    <cellStyle name="40 % - Markeringsfarve2 2 2 2 2 2 2 3" xfId="5074"/>
    <cellStyle name="40 % - Markeringsfarve2 2 2 2 2 2 2 4" xfId="5075"/>
    <cellStyle name="40 % - Markeringsfarve2 2 2 2 2 2 2 5" xfId="5076"/>
    <cellStyle name="40 % - Markeringsfarve2 2 2 2 2 2 2 6" xfId="5077"/>
    <cellStyle name="40 % - Markeringsfarve2 2 2 2 2 2 3" xfId="5078"/>
    <cellStyle name="40 % - Markeringsfarve2 2 2 2 2 2 3 2" xfId="5079"/>
    <cellStyle name="40 % - Markeringsfarve2 2 2 2 2 2 3 3" xfId="5080"/>
    <cellStyle name="40 % - Markeringsfarve2 2 2 2 2 2 3 4" xfId="5081"/>
    <cellStyle name="40 % - Markeringsfarve2 2 2 2 2 2 3 5" xfId="5082"/>
    <cellStyle name="40 % - Markeringsfarve2 2 2 2 2 2 3 6" xfId="5083"/>
    <cellStyle name="40 % - Markeringsfarve2 2 2 2 2 2 4" xfId="5084"/>
    <cellStyle name="40 % - Markeringsfarve2 2 2 2 2 2 4 2" xfId="5085"/>
    <cellStyle name="40 % - Markeringsfarve2 2 2 2 2 2 4 3" xfId="5086"/>
    <cellStyle name="40 % - Markeringsfarve2 2 2 2 2 2 4 4" xfId="5087"/>
    <cellStyle name="40 % - Markeringsfarve2 2 2 2 2 2 4 5" xfId="5088"/>
    <cellStyle name="40 % - Markeringsfarve2 2 2 2 2 2 4 6" xfId="5089"/>
    <cellStyle name="40 % - Markeringsfarve2 2 2 2 2 2 5" xfId="5090"/>
    <cellStyle name="40 % - Markeringsfarve2 2 2 2 2 2 5 2" xfId="5091"/>
    <cellStyle name="40 % - Markeringsfarve2 2 2 2 2 2 5 3" xfId="5092"/>
    <cellStyle name="40 % - Markeringsfarve2 2 2 2 2 2 5 4" xfId="5093"/>
    <cellStyle name="40 % - Markeringsfarve2 2 2 2 2 2 5 5" xfId="5094"/>
    <cellStyle name="40 % - Markeringsfarve2 2 2 2 2 2 5 6" xfId="5095"/>
    <cellStyle name="40 % - Markeringsfarve2 2 2 2 2 2 6" xfId="5096"/>
    <cellStyle name="40 % - Markeringsfarve2 2 2 2 2 2 7" xfId="5097"/>
    <cellStyle name="40 % - Markeringsfarve2 2 2 2 2 2 8" xfId="5098"/>
    <cellStyle name="40 % - Markeringsfarve2 2 2 2 2 2 9" xfId="5099"/>
    <cellStyle name="40 % - Markeringsfarve2 2 2 2 2 3" xfId="5100"/>
    <cellStyle name="40 % - Markeringsfarve2 2 2 2 2 3 2" xfId="5101"/>
    <cellStyle name="40 % - Markeringsfarve2 2 2 2 2 3 3" xfId="5102"/>
    <cellStyle name="40 % - Markeringsfarve2 2 2 2 2 3 4" xfId="5103"/>
    <cellStyle name="40 % - Markeringsfarve2 2 2 2 2 3 5" xfId="5104"/>
    <cellStyle name="40 % - Markeringsfarve2 2 2 2 2 3 6" xfId="5105"/>
    <cellStyle name="40 % - Markeringsfarve2 2 2 2 2 4" xfId="5106"/>
    <cellStyle name="40 % - Markeringsfarve2 2 2 2 2 4 2" xfId="5107"/>
    <cellStyle name="40 % - Markeringsfarve2 2 2 2 2 4 3" xfId="5108"/>
    <cellStyle name="40 % - Markeringsfarve2 2 2 2 2 4 4" xfId="5109"/>
    <cellStyle name="40 % - Markeringsfarve2 2 2 2 2 4 5" xfId="5110"/>
    <cellStyle name="40 % - Markeringsfarve2 2 2 2 2 4 6" xfId="5111"/>
    <cellStyle name="40 % - Markeringsfarve2 2 2 2 2 5" xfId="5112"/>
    <cellStyle name="40 % - Markeringsfarve2 2 2 2 2 5 2" xfId="5113"/>
    <cellStyle name="40 % - Markeringsfarve2 2 2 2 2 5 3" xfId="5114"/>
    <cellStyle name="40 % - Markeringsfarve2 2 2 2 2 5 4" xfId="5115"/>
    <cellStyle name="40 % - Markeringsfarve2 2 2 2 2 5 5" xfId="5116"/>
    <cellStyle name="40 % - Markeringsfarve2 2 2 2 2 5 6" xfId="5117"/>
    <cellStyle name="40 % - Markeringsfarve2 2 2 2 2 6" xfId="5118"/>
    <cellStyle name="40 % - Markeringsfarve2 2 2 2 2 6 2" xfId="5119"/>
    <cellStyle name="40 % - Markeringsfarve2 2 2 2 2 6 3" xfId="5120"/>
    <cellStyle name="40 % - Markeringsfarve2 2 2 2 2 6 4" xfId="5121"/>
    <cellStyle name="40 % - Markeringsfarve2 2 2 2 2 6 5" xfId="5122"/>
    <cellStyle name="40 % - Markeringsfarve2 2 2 2 2 6 6" xfId="5123"/>
    <cellStyle name="40 % - Markeringsfarve2 2 2 2 2 7" xfId="5124"/>
    <cellStyle name="40 % - Markeringsfarve2 2 2 2 2 8" xfId="5125"/>
    <cellStyle name="40 % - Markeringsfarve2 2 2 2 2 9" xfId="5126"/>
    <cellStyle name="40 % - Markeringsfarve2 2 2 2 3" xfId="5127"/>
    <cellStyle name="40 % - Markeringsfarve2 2 2 2 3 10" xfId="5128"/>
    <cellStyle name="40 % - Markeringsfarve2 2 2 2 3 2" xfId="5129"/>
    <cellStyle name="40 % - Markeringsfarve2 2 2 2 3 2 2" xfId="5130"/>
    <cellStyle name="40 % - Markeringsfarve2 2 2 2 3 2 3" xfId="5131"/>
    <cellStyle name="40 % - Markeringsfarve2 2 2 2 3 2 4" xfId="5132"/>
    <cellStyle name="40 % - Markeringsfarve2 2 2 2 3 2 5" xfId="5133"/>
    <cellStyle name="40 % - Markeringsfarve2 2 2 2 3 2 6" xfId="5134"/>
    <cellStyle name="40 % - Markeringsfarve2 2 2 2 3 3" xfId="5135"/>
    <cellStyle name="40 % - Markeringsfarve2 2 2 2 3 3 2" xfId="5136"/>
    <cellStyle name="40 % - Markeringsfarve2 2 2 2 3 3 3" xfId="5137"/>
    <cellStyle name="40 % - Markeringsfarve2 2 2 2 3 3 4" xfId="5138"/>
    <cellStyle name="40 % - Markeringsfarve2 2 2 2 3 3 5" xfId="5139"/>
    <cellStyle name="40 % - Markeringsfarve2 2 2 2 3 3 6" xfId="5140"/>
    <cellStyle name="40 % - Markeringsfarve2 2 2 2 3 4" xfId="5141"/>
    <cellStyle name="40 % - Markeringsfarve2 2 2 2 3 4 2" xfId="5142"/>
    <cellStyle name="40 % - Markeringsfarve2 2 2 2 3 4 3" xfId="5143"/>
    <cellStyle name="40 % - Markeringsfarve2 2 2 2 3 4 4" xfId="5144"/>
    <cellStyle name="40 % - Markeringsfarve2 2 2 2 3 4 5" xfId="5145"/>
    <cellStyle name="40 % - Markeringsfarve2 2 2 2 3 4 6" xfId="5146"/>
    <cellStyle name="40 % - Markeringsfarve2 2 2 2 3 5" xfId="5147"/>
    <cellStyle name="40 % - Markeringsfarve2 2 2 2 3 5 2" xfId="5148"/>
    <cellStyle name="40 % - Markeringsfarve2 2 2 2 3 5 3" xfId="5149"/>
    <cellStyle name="40 % - Markeringsfarve2 2 2 2 3 5 4" xfId="5150"/>
    <cellStyle name="40 % - Markeringsfarve2 2 2 2 3 5 5" xfId="5151"/>
    <cellStyle name="40 % - Markeringsfarve2 2 2 2 3 5 6" xfId="5152"/>
    <cellStyle name="40 % - Markeringsfarve2 2 2 2 3 6" xfId="5153"/>
    <cellStyle name="40 % - Markeringsfarve2 2 2 2 3 7" xfId="5154"/>
    <cellStyle name="40 % - Markeringsfarve2 2 2 2 3 8" xfId="5155"/>
    <cellStyle name="40 % - Markeringsfarve2 2 2 2 3 9" xfId="5156"/>
    <cellStyle name="40 % - Markeringsfarve2 2 2 2 4" xfId="5157"/>
    <cellStyle name="40 % - Markeringsfarve2 2 2 2 4 2" xfId="5158"/>
    <cellStyle name="40 % - Markeringsfarve2 2 2 2 4 3" xfId="5159"/>
    <cellStyle name="40 % - Markeringsfarve2 2 2 2 4 4" xfId="5160"/>
    <cellStyle name="40 % - Markeringsfarve2 2 2 2 4 5" xfId="5161"/>
    <cellStyle name="40 % - Markeringsfarve2 2 2 2 4 6" xfId="5162"/>
    <cellStyle name="40 % - Markeringsfarve2 2 2 2 5" xfId="5163"/>
    <cellStyle name="40 % - Markeringsfarve2 2 2 2 5 2" xfId="5164"/>
    <cellStyle name="40 % - Markeringsfarve2 2 2 2 5 3" xfId="5165"/>
    <cellStyle name="40 % - Markeringsfarve2 2 2 2 5 4" xfId="5166"/>
    <cellStyle name="40 % - Markeringsfarve2 2 2 2 5 5" xfId="5167"/>
    <cellStyle name="40 % - Markeringsfarve2 2 2 2 5 6" xfId="5168"/>
    <cellStyle name="40 % - Markeringsfarve2 2 2 2 6" xfId="5169"/>
    <cellStyle name="40 % - Markeringsfarve2 2 2 2 6 2" xfId="5170"/>
    <cellStyle name="40 % - Markeringsfarve2 2 2 2 6 3" xfId="5171"/>
    <cellStyle name="40 % - Markeringsfarve2 2 2 2 6 4" xfId="5172"/>
    <cellStyle name="40 % - Markeringsfarve2 2 2 2 6 5" xfId="5173"/>
    <cellStyle name="40 % - Markeringsfarve2 2 2 2 6 6" xfId="5174"/>
    <cellStyle name="40 % - Markeringsfarve2 2 2 2 7" xfId="5175"/>
    <cellStyle name="40 % - Markeringsfarve2 2 2 2 7 2" xfId="5176"/>
    <cellStyle name="40 % - Markeringsfarve2 2 2 2 7 3" xfId="5177"/>
    <cellStyle name="40 % - Markeringsfarve2 2 2 2 7 4" xfId="5178"/>
    <cellStyle name="40 % - Markeringsfarve2 2 2 2 7 5" xfId="5179"/>
    <cellStyle name="40 % - Markeringsfarve2 2 2 2 7 6" xfId="5180"/>
    <cellStyle name="40 % - Markeringsfarve2 2 2 2 8" xfId="5181"/>
    <cellStyle name="40 % - Markeringsfarve2 2 2 2 9" xfId="5182"/>
    <cellStyle name="40 % - Markeringsfarve2 2 2 3" xfId="5183"/>
    <cellStyle name="40 % - Markeringsfarve2 2 2 3 10" xfId="5184"/>
    <cellStyle name="40 % - Markeringsfarve2 2 2 3 11" xfId="5185"/>
    <cellStyle name="40 % - Markeringsfarve2 2 2 3 2" xfId="5186"/>
    <cellStyle name="40 % - Markeringsfarve2 2 2 3 2 10" xfId="5187"/>
    <cellStyle name="40 % - Markeringsfarve2 2 2 3 2 2" xfId="5188"/>
    <cellStyle name="40 % - Markeringsfarve2 2 2 3 2 2 2" xfId="5189"/>
    <cellStyle name="40 % - Markeringsfarve2 2 2 3 2 2 2 2" xfId="5190"/>
    <cellStyle name="40 % - Markeringsfarve2 2 2 3 2 2 2 3" xfId="5191"/>
    <cellStyle name="40 % - Markeringsfarve2 2 2 3 2 2 2 4" xfId="5192"/>
    <cellStyle name="40 % - Markeringsfarve2 2 2 3 2 2 2 5" xfId="5193"/>
    <cellStyle name="40 % - Markeringsfarve2 2 2 3 2 2 2 6" xfId="5194"/>
    <cellStyle name="40 % - Markeringsfarve2 2 2 3 2 2 3" xfId="5195"/>
    <cellStyle name="40 % - Markeringsfarve2 2 2 3 2 2 3 2" xfId="5196"/>
    <cellStyle name="40 % - Markeringsfarve2 2 2 3 2 2 3 3" xfId="5197"/>
    <cellStyle name="40 % - Markeringsfarve2 2 2 3 2 2 3 4" xfId="5198"/>
    <cellStyle name="40 % - Markeringsfarve2 2 2 3 2 2 3 5" xfId="5199"/>
    <cellStyle name="40 % - Markeringsfarve2 2 2 3 2 2 3 6" xfId="5200"/>
    <cellStyle name="40 % - Markeringsfarve2 2 2 3 2 2 4" xfId="5201"/>
    <cellStyle name="40 % - Markeringsfarve2 2 2 3 2 2 4 2" xfId="5202"/>
    <cellStyle name="40 % - Markeringsfarve2 2 2 3 2 2 4 3" xfId="5203"/>
    <cellStyle name="40 % - Markeringsfarve2 2 2 3 2 2 4 4" xfId="5204"/>
    <cellStyle name="40 % - Markeringsfarve2 2 2 3 2 2 4 5" xfId="5205"/>
    <cellStyle name="40 % - Markeringsfarve2 2 2 3 2 2 4 6" xfId="5206"/>
    <cellStyle name="40 % - Markeringsfarve2 2 2 3 2 2 5" xfId="5207"/>
    <cellStyle name="40 % - Markeringsfarve2 2 2 3 2 2 6" xfId="5208"/>
    <cellStyle name="40 % - Markeringsfarve2 2 2 3 2 2 7" xfId="5209"/>
    <cellStyle name="40 % - Markeringsfarve2 2 2 3 2 2 8" xfId="5210"/>
    <cellStyle name="40 % - Markeringsfarve2 2 2 3 2 2 9" xfId="5211"/>
    <cellStyle name="40 % - Markeringsfarve2 2 2 3 2 3" xfId="5212"/>
    <cellStyle name="40 % - Markeringsfarve2 2 2 3 2 3 2" xfId="5213"/>
    <cellStyle name="40 % - Markeringsfarve2 2 2 3 2 3 3" xfId="5214"/>
    <cellStyle name="40 % - Markeringsfarve2 2 2 3 2 3 4" xfId="5215"/>
    <cellStyle name="40 % - Markeringsfarve2 2 2 3 2 3 5" xfId="5216"/>
    <cellStyle name="40 % - Markeringsfarve2 2 2 3 2 3 6" xfId="5217"/>
    <cellStyle name="40 % - Markeringsfarve2 2 2 3 2 4" xfId="5218"/>
    <cellStyle name="40 % - Markeringsfarve2 2 2 3 2 4 2" xfId="5219"/>
    <cellStyle name="40 % - Markeringsfarve2 2 2 3 2 4 3" xfId="5220"/>
    <cellStyle name="40 % - Markeringsfarve2 2 2 3 2 4 4" xfId="5221"/>
    <cellStyle name="40 % - Markeringsfarve2 2 2 3 2 4 5" xfId="5222"/>
    <cellStyle name="40 % - Markeringsfarve2 2 2 3 2 4 6" xfId="5223"/>
    <cellStyle name="40 % - Markeringsfarve2 2 2 3 2 5" xfId="5224"/>
    <cellStyle name="40 % - Markeringsfarve2 2 2 3 2 5 2" xfId="5225"/>
    <cellStyle name="40 % - Markeringsfarve2 2 2 3 2 5 3" xfId="5226"/>
    <cellStyle name="40 % - Markeringsfarve2 2 2 3 2 5 4" xfId="5227"/>
    <cellStyle name="40 % - Markeringsfarve2 2 2 3 2 5 5" xfId="5228"/>
    <cellStyle name="40 % - Markeringsfarve2 2 2 3 2 5 6" xfId="5229"/>
    <cellStyle name="40 % - Markeringsfarve2 2 2 3 2 6" xfId="5230"/>
    <cellStyle name="40 % - Markeringsfarve2 2 2 3 2 7" xfId="5231"/>
    <cellStyle name="40 % - Markeringsfarve2 2 2 3 2 8" xfId="5232"/>
    <cellStyle name="40 % - Markeringsfarve2 2 2 3 2 9" xfId="5233"/>
    <cellStyle name="40 % - Markeringsfarve2 2 2 3 3" xfId="5234"/>
    <cellStyle name="40 % - Markeringsfarve2 2 2 3 3 2" xfId="5235"/>
    <cellStyle name="40 % - Markeringsfarve2 2 2 3 3 2 2" xfId="5236"/>
    <cellStyle name="40 % - Markeringsfarve2 2 2 3 3 2 3" xfId="5237"/>
    <cellStyle name="40 % - Markeringsfarve2 2 2 3 3 2 4" xfId="5238"/>
    <cellStyle name="40 % - Markeringsfarve2 2 2 3 3 2 5" xfId="5239"/>
    <cellStyle name="40 % - Markeringsfarve2 2 2 3 3 2 6" xfId="5240"/>
    <cellStyle name="40 % - Markeringsfarve2 2 2 3 3 3" xfId="5241"/>
    <cellStyle name="40 % - Markeringsfarve2 2 2 3 3 3 2" xfId="5242"/>
    <cellStyle name="40 % - Markeringsfarve2 2 2 3 3 3 3" xfId="5243"/>
    <cellStyle name="40 % - Markeringsfarve2 2 2 3 3 3 4" xfId="5244"/>
    <cellStyle name="40 % - Markeringsfarve2 2 2 3 3 3 5" xfId="5245"/>
    <cellStyle name="40 % - Markeringsfarve2 2 2 3 3 3 6" xfId="5246"/>
    <cellStyle name="40 % - Markeringsfarve2 2 2 3 3 4" xfId="5247"/>
    <cellStyle name="40 % - Markeringsfarve2 2 2 3 3 4 2" xfId="5248"/>
    <cellStyle name="40 % - Markeringsfarve2 2 2 3 3 4 3" xfId="5249"/>
    <cellStyle name="40 % - Markeringsfarve2 2 2 3 3 4 4" xfId="5250"/>
    <cellStyle name="40 % - Markeringsfarve2 2 2 3 3 4 5" xfId="5251"/>
    <cellStyle name="40 % - Markeringsfarve2 2 2 3 3 4 6" xfId="5252"/>
    <cellStyle name="40 % - Markeringsfarve2 2 2 3 3 5" xfId="5253"/>
    <cellStyle name="40 % - Markeringsfarve2 2 2 3 3 6" xfId="5254"/>
    <cellStyle name="40 % - Markeringsfarve2 2 2 3 3 7" xfId="5255"/>
    <cellStyle name="40 % - Markeringsfarve2 2 2 3 3 8" xfId="5256"/>
    <cellStyle name="40 % - Markeringsfarve2 2 2 3 3 9" xfId="5257"/>
    <cellStyle name="40 % - Markeringsfarve2 2 2 3 4" xfId="5258"/>
    <cellStyle name="40 % - Markeringsfarve2 2 2 3 4 2" xfId="5259"/>
    <cellStyle name="40 % - Markeringsfarve2 2 2 3 4 3" xfId="5260"/>
    <cellStyle name="40 % - Markeringsfarve2 2 2 3 4 4" xfId="5261"/>
    <cellStyle name="40 % - Markeringsfarve2 2 2 3 4 5" xfId="5262"/>
    <cellStyle name="40 % - Markeringsfarve2 2 2 3 4 6" xfId="5263"/>
    <cellStyle name="40 % - Markeringsfarve2 2 2 3 5" xfId="5264"/>
    <cellStyle name="40 % - Markeringsfarve2 2 2 3 5 2" xfId="5265"/>
    <cellStyle name="40 % - Markeringsfarve2 2 2 3 5 3" xfId="5266"/>
    <cellStyle name="40 % - Markeringsfarve2 2 2 3 5 4" xfId="5267"/>
    <cellStyle name="40 % - Markeringsfarve2 2 2 3 5 5" xfId="5268"/>
    <cellStyle name="40 % - Markeringsfarve2 2 2 3 5 6" xfId="5269"/>
    <cellStyle name="40 % - Markeringsfarve2 2 2 3 6" xfId="5270"/>
    <cellStyle name="40 % - Markeringsfarve2 2 2 3 6 2" xfId="5271"/>
    <cellStyle name="40 % - Markeringsfarve2 2 2 3 6 3" xfId="5272"/>
    <cellStyle name="40 % - Markeringsfarve2 2 2 3 6 4" xfId="5273"/>
    <cellStyle name="40 % - Markeringsfarve2 2 2 3 6 5" xfId="5274"/>
    <cellStyle name="40 % - Markeringsfarve2 2 2 3 6 6" xfId="5275"/>
    <cellStyle name="40 % - Markeringsfarve2 2 2 3 7" xfId="5276"/>
    <cellStyle name="40 % - Markeringsfarve2 2 2 3 8" xfId="5277"/>
    <cellStyle name="40 % - Markeringsfarve2 2 2 3 9" xfId="5278"/>
    <cellStyle name="40 % - Markeringsfarve2 2 2 4" xfId="5279"/>
    <cellStyle name="40 % - Markeringsfarve2 2 2 4 10" xfId="5280"/>
    <cellStyle name="40 % - Markeringsfarve2 2 2 4 2" xfId="5281"/>
    <cellStyle name="40 % - Markeringsfarve2 2 2 4 2 2" xfId="5282"/>
    <cellStyle name="40 % - Markeringsfarve2 2 2 4 2 2 2" xfId="5283"/>
    <cellStyle name="40 % - Markeringsfarve2 2 2 4 2 2 3" xfId="5284"/>
    <cellStyle name="40 % - Markeringsfarve2 2 2 4 2 2 4" xfId="5285"/>
    <cellStyle name="40 % - Markeringsfarve2 2 2 4 2 2 5" xfId="5286"/>
    <cellStyle name="40 % - Markeringsfarve2 2 2 4 2 2 6" xfId="5287"/>
    <cellStyle name="40 % - Markeringsfarve2 2 2 4 2 3" xfId="5288"/>
    <cellStyle name="40 % - Markeringsfarve2 2 2 4 2 3 2" xfId="5289"/>
    <cellStyle name="40 % - Markeringsfarve2 2 2 4 2 3 3" xfId="5290"/>
    <cellStyle name="40 % - Markeringsfarve2 2 2 4 2 3 4" xfId="5291"/>
    <cellStyle name="40 % - Markeringsfarve2 2 2 4 2 3 5" xfId="5292"/>
    <cellStyle name="40 % - Markeringsfarve2 2 2 4 2 3 6" xfId="5293"/>
    <cellStyle name="40 % - Markeringsfarve2 2 2 4 2 4" xfId="5294"/>
    <cellStyle name="40 % - Markeringsfarve2 2 2 4 2 4 2" xfId="5295"/>
    <cellStyle name="40 % - Markeringsfarve2 2 2 4 2 4 3" xfId="5296"/>
    <cellStyle name="40 % - Markeringsfarve2 2 2 4 2 4 4" xfId="5297"/>
    <cellStyle name="40 % - Markeringsfarve2 2 2 4 2 4 5" xfId="5298"/>
    <cellStyle name="40 % - Markeringsfarve2 2 2 4 2 4 6" xfId="5299"/>
    <cellStyle name="40 % - Markeringsfarve2 2 2 4 2 5" xfId="5300"/>
    <cellStyle name="40 % - Markeringsfarve2 2 2 4 2 6" xfId="5301"/>
    <cellStyle name="40 % - Markeringsfarve2 2 2 4 2 7" xfId="5302"/>
    <cellStyle name="40 % - Markeringsfarve2 2 2 4 2 8" xfId="5303"/>
    <cellStyle name="40 % - Markeringsfarve2 2 2 4 2 9" xfId="5304"/>
    <cellStyle name="40 % - Markeringsfarve2 2 2 4 3" xfId="5305"/>
    <cellStyle name="40 % - Markeringsfarve2 2 2 4 3 2" xfId="5306"/>
    <cellStyle name="40 % - Markeringsfarve2 2 2 4 3 3" xfId="5307"/>
    <cellStyle name="40 % - Markeringsfarve2 2 2 4 3 4" xfId="5308"/>
    <cellStyle name="40 % - Markeringsfarve2 2 2 4 3 5" xfId="5309"/>
    <cellStyle name="40 % - Markeringsfarve2 2 2 4 3 6" xfId="5310"/>
    <cellStyle name="40 % - Markeringsfarve2 2 2 4 4" xfId="5311"/>
    <cellStyle name="40 % - Markeringsfarve2 2 2 4 4 2" xfId="5312"/>
    <cellStyle name="40 % - Markeringsfarve2 2 2 4 4 3" xfId="5313"/>
    <cellStyle name="40 % - Markeringsfarve2 2 2 4 4 4" xfId="5314"/>
    <cellStyle name="40 % - Markeringsfarve2 2 2 4 4 5" xfId="5315"/>
    <cellStyle name="40 % - Markeringsfarve2 2 2 4 4 6" xfId="5316"/>
    <cellStyle name="40 % - Markeringsfarve2 2 2 4 5" xfId="5317"/>
    <cellStyle name="40 % - Markeringsfarve2 2 2 4 5 2" xfId="5318"/>
    <cellStyle name="40 % - Markeringsfarve2 2 2 4 5 3" xfId="5319"/>
    <cellStyle name="40 % - Markeringsfarve2 2 2 4 5 4" xfId="5320"/>
    <cellStyle name="40 % - Markeringsfarve2 2 2 4 5 5" xfId="5321"/>
    <cellStyle name="40 % - Markeringsfarve2 2 2 4 5 6" xfId="5322"/>
    <cellStyle name="40 % - Markeringsfarve2 2 2 4 6" xfId="5323"/>
    <cellStyle name="40 % - Markeringsfarve2 2 2 4 7" xfId="5324"/>
    <cellStyle name="40 % - Markeringsfarve2 2 2 4 8" xfId="5325"/>
    <cellStyle name="40 % - Markeringsfarve2 2 2 4 9" xfId="5326"/>
    <cellStyle name="40 % - Markeringsfarve2 2 2 5" xfId="5327"/>
    <cellStyle name="40 % - Markeringsfarve2 2 2 5 2" xfId="5328"/>
    <cellStyle name="40 % - Markeringsfarve2 2 2 5 2 2" xfId="5329"/>
    <cellStyle name="40 % - Markeringsfarve2 2 2 5 2 3" xfId="5330"/>
    <cellStyle name="40 % - Markeringsfarve2 2 2 5 2 4" xfId="5331"/>
    <cellStyle name="40 % - Markeringsfarve2 2 2 5 2 5" xfId="5332"/>
    <cellStyle name="40 % - Markeringsfarve2 2 2 5 2 6" xfId="5333"/>
    <cellStyle name="40 % - Markeringsfarve2 2 2 5 3" xfId="5334"/>
    <cellStyle name="40 % - Markeringsfarve2 2 2 5 3 2" xfId="5335"/>
    <cellStyle name="40 % - Markeringsfarve2 2 2 5 3 3" xfId="5336"/>
    <cellStyle name="40 % - Markeringsfarve2 2 2 5 3 4" xfId="5337"/>
    <cellStyle name="40 % - Markeringsfarve2 2 2 5 3 5" xfId="5338"/>
    <cellStyle name="40 % - Markeringsfarve2 2 2 5 3 6" xfId="5339"/>
    <cellStyle name="40 % - Markeringsfarve2 2 2 5 4" xfId="5340"/>
    <cellStyle name="40 % - Markeringsfarve2 2 2 5 4 2" xfId="5341"/>
    <cellStyle name="40 % - Markeringsfarve2 2 2 5 4 3" xfId="5342"/>
    <cellStyle name="40 % - Markeringsfarve2 2 2 5 4 4" xfId="5343"/>
    <cellStyle name="40 % - Markeringsfarve2 2 2 5 4 5" xfId="5344"/>
    <cellStyle name="40 % - Markeringsfarve2 2 2 5 4 6" xfId="5345"/>
    <cellStyle name="40 % - Markeringsfarve2 2 2 5 5" xfId="5346"/>
    <cellStyle name="40 % - Markeringsfarve2 2 2 5 6" xfId="5347"/>
    <cellStyle name="40 % - Markeringsfarve2 2 2 5 7" xfId="5348"/>
    <cellStyle name="40 % - Markeringsfarve2 2 2 5 8" xfId="5349"/>
    <cellStyle name="40 % - Markeringsfarve2 2 2 5 9" xfId="5350"/>
    <cellStyle name="40 % - Markeringsfarve2 2 2 6" xfId="5351"/>
    <cellStyle name="40 % - Markeringsfarve2 2 2 6 2" xfId="5352"/>
    <cellStyle name="40 % - Markeringsfarve2 2 2 6 3" xfId="5353"/>
    <cellStyle name="40 % - Markeringsfarve2 2 2 6 4" xfId="5354"/>
    <cellStyle name="40 % - Markeringsfarve2 2 2 6 5" xfId="5355"/>
    <cellStyle name="40 % - Markeringsfarve2 2 2 6 6" xfId="5356"/>
    <cellStyle name="40 % - Markeringsfarve2 2 2 7" xfId="5357"/>
    <cellStyle name="40 % - Markeringsfarve2 2 2 7 2" xfId="5358"/>
    <cellStyle name="40 % - Markeringsfarve2 2 2 7 3" xfId="5359"/>
    <cellStyle name="40 % - Markeringsfarve2 2 2 7 4" xfId="5360"/>
    <cellStyle name="40 % - Markeringsfarve2 2 2 7 5" xfId="5361"/>
    <cellStyle name="40 % - Markeringsfarve2 2 2 7 6" xfId="5362"/>
    <cellStyle name="40 % - Markeringsfarve2 2 2 8" xfId="5363"/>
    <cellStyle name="40 % - Markeringsfarve2 2 2 8 2" xfId="5364"/>
    <cellStyle name="40 % - Markeringsfarve2 2 2 8 3" xfId="5365"/>
    <cellStyle name="40 % - Markeringsfarve2 2 2 8 4" xfId="5366"/>
    <cellStyle name="40 % - Markeringsfarve2 2 2 8 5" xfId="5367"/>
    <cellStyle name="40 % - Markeringsfarve2 2 2 8 6" xfId="5368"/>
    <cellStyle name="40 % - Markeringsfarve2 2 2 9" xfId="5369"/>
    <cellStyle name="40 % - Markeringsfarve2 2 2_Budget" xfId="5370"/>
    <cellStyle name="40 % - Markeringsfarve2 2 3" xfId="5371"/>
    <cellStyle name="40 % - Markeringsfarve2 2 3 10" xfId="5372"/>
    <cellStyle name="40 % - Markeringsfarve2 2 3 11" xfId="5373"/>
    <cellStyle name="40 % - Markeringsfarve2 2 3 12" xfId="5374"/>
    <cellStyle name="40 % - Markeringsfarve2 2 3 13" xfId="5375"/>
    <cellStyle name="40 % - Markeringsfarve2 2 3 2" xfId="5376"/>
    <cellStyle name="40 % - Markeringsfarve2 2 3 2 10" xfId="5377"/>
    <cellStyle name="40 % - Markeringsfarve2 2 3 2 11" xfId="5378"/>
    <cellStyle name="40 % - Markeringsfarve2 2 3 2 2" xfId="5379"/>
    <cellStyle name="40 % - Markeringsfarve2 2 3 2 2 10" xfId="5380"/>
    <cellStyle name="40 % - Markeringsfarve2 2 3 2 2 2" xfId="5381"/>
    <cellStyle name="40 % - Markeringsfarve2 2 3 2 2 2 2" xfId="5382"/>
    <cellStyle name="40 % - Markeringsfarve2 2 3 2 2 2 3" xfId="5383"/>
    <cellStyle name="40 % - Markeringsfarve2 2 3 2 2 2 4" xfId="5384"/>
    <cellStyle name="40 % - Markeringsfarve2 2 3 2 2 2 5" xfId="5385"/>
    <cellStyle name="40 % - Markeringsfarve2 2 3 2 2 2 6" xfId="5386"/>
    <cellStyle name="40 % - Markeringsfarve2 2 3 2 2 3" xfId="5387"/>
    <cellStyle name="40 % - Markeringsfarve2 2 3 2 2 3 2" xfId="5388"/>
    <cellStyle name="40 % - Markeringsfarve2 2 3 2 2 3 3" xfId="5389"/>
    <cellStyle name="40 % - Markeringsfarve2 2 3 2 2 3 4" xfId="5390"/>
    <cellStyle name="40 % - Markeringsfarve2 2 3 2 2 3 5" xfId="5391"/>
    <cellStyle name="40 % - Markeringsfarve2 2 3 2 2 3 6" xfId="5392"/>
    <cellStyle name="40 % - Markeringsfarve2 2 3 2 2 4" xfId="5393"/>
    <cellStyle name="40 % - Markeringsfarve2 2 3 2 2 4 2" xfId="5394"/>
    <cellStyle name="40 % - Markeringsfarve2 2 3 2 2 4 3" xfId="5395"/>
    <cellStyle name="40 % - Markeringsfarve2 2 3 2 2 4 4" xfId="5396"/>
    <cellStyle name="40 % - Markeringsfarve2 2 3 2 2 4 5" xfId="5397"/>
    <cellStyle name="40 % - Markeringsfarve2 2 3 2 2 4 6" xfId="5398"/>
    <cellStyle name="40 % - Markeringsfarve2 2 3 2 2 5" xfId="5399"/>
    <cellStyle name="40 % - Markeringsfarve2 2 3 2 2 5 2" xfId="5400"/>
    <cellStyle name="40 % - Markeringsfarve2 2 3 2 2 5 3" xfId="5401"/>
    <cellStyle name="40 % - Markeringsfarve2 2 3 2 2 5 4" xfId="5402"/>
    <cellStyle name="40 % - Markeringsfarve2 2 3 2 2 5 5" xfId="5403"/>
    <cellStyle name="40 % - Markeringsfarve2 2 3 2 2 5 6" xfId="5404"/>
    <cellStyle name="40 % - Markeringsfarve2 2 3 2 2 6" xfId="5405"/>
    <cellStyle name="40 % - Markeringsfarve2 2 3 2 2 7" xfId="5406"/>
    <cellStyle name="40 % - Markeringsfarve2 2 3 2 2 8" xfId="5407"/>
    <cellStyle name="40 % - Markeringsfarve2 2 3 2 2 9" xfId="5408"/>
    <cellStyle name="40 % - Markeringsfarve2 2 3 2 3" xfId="5409"/>
    <cellStyle name="40 % - Markeringsfarve2 2 3 2 3 2" xfId="5410"/>
    <cellStyle name="40 % - Markeringsfarve2 2 3 2 3 3" xfId="5411"/>
    <cellStyle name="40 % - Markeringsfarve2 2 3 2 3 4" xfId="5412"/>
    <cellStyle name="40 % - Markeringsfarve2 2 3 2 3 5" xfId="5413"/>
    <cellStyle name="40 % - Markeringsfarve2 2 3 2 3 6" xfId="5414"/>
    <cellStyle name="40 % - Markeringsfarve2 2 3 2 4" xfId="5415"/>
    <cellStyle name="40 % - Markeringsfarve2 2 3 2 4 2" xfId="5416"/>
    <cellStyle name="40 % - Markeringsfarve2 2 3 2 4 3" xfId="5417"/>
    <cellStyle name="40 % - Markeringsfarve2 2 3 2 4 4" xfId="5418"/>
    <cellStyle name="40 % - Markeringsfarve2 2 3 2 4 5" xfId="5419"/>
    <cellStyle name="40 % - Markeringsfarve2 2 3 2 4 6" xfId="5420"/>
    <cellStyle name="40 % - Markeringsfarve2 2 3 2 5" xfId="5421"/>
    <cellStyle name="40 % - Markeringsfarve2 2 3 2 5 2" xfId="5422"/>
    <cellStyle name="40 % - Markeringsfarve2 2 3 2 5 3" xfId="5423"/>
    <cellStyle name="40 % - Markeringsfarve2 2 3 2 5 4" xfId="5424"/>
    <cellStyle name="40 % - Markeringsfarve2 2 3 2 5 5" xfId="5425"/>
    <cellStyle name="40 % - Markeringsfarve2 2 3 2 5 6" xfId="5426"/>
    <cellStyle name="40 % - Markeringsfarve2 2 3 2 6" xfId="5427"/>
    <cellStyle name="40 % - Markeringsfarve2 2 3 2 6 2" xfId="5428"/>
    <cellStyle name="40 % - Markeringsfarve2 2 3 2 6 3" xfId="5429"/>
    <cellStyle name="40 % - Markeringsfarve2 2 3 2 6 4" xfId="5430"/>
    <cellStyle name="40 % - Markeringsfarve2 2 3 2 6 5" xfId="5431"/>
    <cellStyle name="40 % - Markeringsfarve2 2 3 2 6 6" xfId="5432"/>
    <cellStyle name="40 % - Markeringsfarve2 2 3 2 7" xfId="5433"/>
    <cellStyle name="40 % - Markeringsfarve2 2 3 2 8" xfId="5434"/>
    <cellStyle name="40 % - Markeringsfarve2 2 3 2 9" xfId="5435"/>
    <cellStyle name="40 % - Markeringsfarve2 2 3 3" xfId="5436"/>
    <cellStyle name="40 % - Markeringsfarve2 2 3 3 10" xfId="5437"/>
    <cellStyle name="40 % - Markeringsfarve2 2 3 3 2" xfId="5438"/>
    <cellStyle name="40 % - Markeringsfarve2 2 3 3 2 2" xfId="5439"/>
    <cellStyle name="40 % - Markeringsfarve2 2 3 3 2 3" xfId="5440"/>
    <cellStyle name="40 % - Markeringsfarve2 2 3 3 2 4" xfId="5441"/>
    <cellStyle name="40 % - Markeringsfarve2 2 3 3 2 5" xfId="5442"/>
    <cellStyle name="40 % - Markeringsfarve2 2 3 3 2 6" xfId="5443"/>
    <cellStyle name="40 % - Markeringsfarve2 2 3 3 3" xfId="5444"/>
    <cellStyle name="40 % - Markeringsfarve2 2 3 3 3 2" xfId="5445"/>
    <cellStyle name="40 % - Markeringsfarve2 2 3 3 3 3" xfId="5446"/>
    <cellStyle name="40 % - Markeringsfarve2 2 3 3 3 4" xfId="5447"/>
    <cellStyle name="40 % - Markeringsfarve2 2 3 3 3 5" xfId="5448"/>
    <cellStyle name="40 % - Markeringsfarve2 2 3 3 3 6" xfId="5449"/>
    <cellStyle name="40 % - Markeringsfarve2 2 3 3 4" xfId="5450"/>
    <cellStyle name="40 % - Markeringsfarve2 2 3 3 4 2" xfId="5451"/>
    <cellStyle name="40 % - Markeringsfarve2 2 3 3 4 3" xfId="5452"/>
    <cellStyle name="40 % - Markeringsfarve2 2 3 3 4 4" xfId="5453"/>
    <cellStyle name="40 % - Markeringsfarve2 2 3 3 4 5" xfId="5454"/>
    <cellStyle name="40 % - Markeringsfarve2 2 3 3 4 6" xfId="5455"/>
    <cellStyle name="40 % - Markeringsfarve2 2 3 3 5" xfId="5456"/>
    <cellStyle name="40 % - Markeringsfarve2 2 3 3 5 2" xfId="5457"/>
    <cellStyle name="40 % - Markeringsfarve2 2 3 3 5 3" xfId="5458"/>
    <cellStyle name="40 % - Markeringsfarve2 2 3 3 5 4" xfId="5459"/>
    <cellStyle name="40 % - Markeringsfarve2 2 3 3 5 5" xfId="5460"/>
    <cellStyle name="40 % - Markeringsfarve2 2 3 3 5 6" xfId="5461"/>
    <cellStyle name="40 % - Markeringsfarve2 2 3 3 6" xfId="5462"/>
    <cellStyle name="40 % - Markeringsfarve2 2 3 3 7" xfId="5463"/>
    <cellStyle name="40 % - Markeringsfarve2 2 3 3 8" xfId="5464"/>
    <cellStyle name="40 % - Markeringsfarve2 2 3 3 9" xfId="5465"/>
    <cellStyle name="40 % - Markeringsfarve2 2 3 4" xfId="5466"/>
    <cellStyle name="40 % - Markeringsfarve2 2 3 4 2" xfId="5467"/>
    <cellStyle name="40 % - Markeringsfarve2 2 3 4 3" xfId="5468"/>
    <cellStyle name="40 % - Markeringsfarve2 2 3 4 4" xfId="5469"/>
    <cellStyle name="40 % - Markeringsfarve2 2 3 4 5" xfId="5470"/>
    <cellStyle name="40 % - Markeringsfarve2 2 3 4 6" xfId="5471"/>
    <cellStyle name="40 % - Markeringsfarve2 2 3 5" xfId="5472"/>
    <cellStyle name="40 % - Markeringsfarve2 2 3 5 2" xfId="5473"/>
    <cellStyle name="40 % - Markeringsfarve2 2 3 5 3" xfId="5474"/>
    <cellStyle name="40 % - Markeringsfarve2 2 3 5 4" xfId="5475"/>
    <cellStyle name="40 % - Markeringsfarve2 2 3 5 5" xfId="5476"/>
    <cellStyle name="40 % - Markeringsfarve2 2 3 5 6" xfId="5477"/>
    <cellStyle name="40 % - Markeringsfarve2 2 3 6" xfId="5478"/>
    <cellStyle name="40 % - Markeringsfarve2 2 3 6 2" xfId="5479"/>
    <cellStyle name="40 % - Markeringsfarve2 2 3 6 3" xfId="5480"/>
    <cellStyle name="40 % - Markeringsfarve2 2 3 6 4" xfId="5481"/>
    <cellStyle name="40 % - Markeringsfarve2 2 3 6 5" xfId="5482"/>
    <cellStyle name="40 % - Markeringsfarve2 2 3 6 6" xfId="5483"/>
    <cellStyle name="40 % - Markeringsfarve2 2 3 7" xfId="5484"/>
    <cellStyle name="40 % - Markeringsfarve2 2 3 7 2" xfId="5485"/>
    <cellStyle name="40 % - Markeringsfarve2 2 3 7 3" xfId="5486"/>
    <cellStyle name="40 % - Markeringsfarve2 2 3 7 4" xfId="5487"/>
    <cellStyle name="40 % - Markeringsfarve2 2 3 7 5" xfId="5488"/>
    <cellStyle name="40 % - Markeringsfarve2 2 3 7 6" xfId="5489"/>
    <cellStyle name="40 % - Markeringsfarve2 2 3 8" xfId="5490"/>
    <cellStyle name="40 % - Markeringsfarve2 2 3 9" xfId="5491"/>
    <cellStyle name="40 % - Markeringsfarve2 2 4" xfId="5492"/>
    <cellStyle name="40 % - Markeringsfarve2 2 4 10" xfId="5493"/>
    <cellStyle name="40 % - Markeringsfarve2 2 4 11" xfId="5494"/>
    <cellStyle name="40 % - Markeringsfarve2 2 4 2" xfId="5495"/>
    <cellStyle name="40 % - Markeringsfarve2 2 4 2 10" xfId="5496"/>
    <cellStyle name="40 % - Markeringsfarve2 2 4 2 2" xfId="5497"/>
    <cellStyle name="40 % - Markeringsfarve2 2 4 2 2 2" xfId="5498"/>
    <cellStyle name="40 % - Markeringsfarve2 2 4 2 2 2 2" xfId="5499"/>
    <cellStyle name="40 % - Markeringsfarve2 2 4 2 2 2 3" xfId="5500"/>
    <cellStyle name="40 % - Markeringsfarve2 2 4 2 2 2 4" xfId="5501"/>
    <cellStyle name="40 % - Markeringsfarve2 2 4 2 2 2 5" xfId="5502"/>
    <cellStyle name="40 % - Markeringsfarve2 2 4 2 2 2 6" xfId="5503"/>
    <cellStyle name="40 % - Markeringsfarve2 2 4 2 2 3" xfId="5504"/>
    <cellStyle name="40 % - Markeringsfarve2 2 4 2 2 3 2" xfId="5505"/>
    <cellStyle name="40 % - Markeringsfarve2 2 4 2 2 3 3" xfId="5506"/>
    <cellStyle name="40 % - Markeringsfarve2 2 4 2 2 3 4" xfId="5507"/>
    <cellStyle name="40 % - Markeringsfarve2 2 4 2 2 3 5" xfId="5508"/>
    <cellStyle name="40 % - Markeringsfarve2 2 4 2 2 3 6" xfId="5509"/>
    <cellStyle name="40 % - Markeringsfarve2 2 4 2 2 4" xfId="5510"/>
    <cellStyle name="40 % - Markeringsfarve2 2 4 2 2 4 2" xfId="5511"/>
    <cellStyle name="40 % - Markeringsfarve2 2 4 2 2 4 3" xfId="5512"/>
    <cellStyle name="40 % - Markeringsfarve2 2 4 2 2 4 4" xfId="5513"/>
    <cellStyle name="40 % - Markeringsfarve2 2 4 2 2 4 5" xfId="5514"/>
    <cellStyle name="40 % - Markeringsfarve2 2 4 2 2 4 6" xfId="5515"/>
    <cellStyle name="40 % - Markeringsfarve2 2 4 2 2 5" xfId="5516"/>
    <cellStyle name="40 % - Markeringsfarve2 2 4 2 2 6" xfId="5517"/>
    <cellStyle name="40 % - Markeringsfarve2 2 4 2 2 7" xfId="5518"/>
    <cellStyle name="40 % - Markeringsfarve2 2 4 2 2 8" xfId="5519"/>
    <cellStyle name="40 % - Markeringsfarve2 2 4 2 2 9" xfId="5520"/>
    <cellStyle name="40 % - Markeringsfarve2 2 4 2 3" xfId="5521"/>
    <cellStyle name="40 % - Markeringsfarve2 2 4 2 3 2" xfId="5522"/>
    <cellStyle name="40 % - Markeringsfarve2 2 4 2 3 3" xfId="5523"/>
    <cellStyle name="40 % - Markeringsfarve2 2 4 2 3 4" xfId="5524"/>
    <cellStyle name="40 % - Markeringsfarve2 2 4 2 3 5" xfId="5525"/>
    <cellStyle name="40 % - Markeringsfarve2 2 4 2 3 6" xfId="5526"/>
    <cellStyle name="40 % - Markeringsfarve2 2 4 2 4" xfId="5527"/>
    <cellStyle name="40 % - Markeringsfarve2 2 4 2 4 2" xfId="5528"/>
    <cellStyle name="40 % - Markeringsfarve2 2 4 2 4 3" xfId="5529"/>
    <cellStyle name="40 % - Markeringsfarve2 2 4 2 4 4" xfId="5530"/>
    <cellStyle name="40 % - Markeringsfarve2 2 4 2 4 5" xfId="5531"/>
    <cellStyle name="40 % - Markeringsfarve2 2 4 2 4 6" xfId="5532"/>
    <cellStyle name="40 % - Markeringsfarve2 2 4 2 5" xfId="5533"/>
    <cellStyle name="40 % - Markeringsfarve2 2 4 2 5 2" xfId="5534"/>
    <cellStyle name="40 % - Markeringsfarve2 2 4 2 5 3" xfId="5535"/>
    <cellStyle name="40 % - Markeringsfarve2 2 4 2 5 4" xfId="5536"/>
    <cellStyle name="40 % - Markeringsfarve2 2 4 2 5 5" xfId="5537"/>
    <cellStyle name="40 % - Markeringsfarve2 2 4 2 5 6" xfId="5538"/>
    <cellStyle name="40 % - Markeringsfarve2 2 4 2 6" xfId="5539"/>
    <cellStyle name="40 % - Markeringsfarve2 2 4 2 7" xfId="5540"/>
    <cellStyle name="40 % - Markeringsfarve2 2 4 2 8" xfId="5541"/>
    <cellStyle name="40 % - Markeringsfarve2 2 4 2 9" xfId="5542"/>
    <cellStyle name="40 % - Markeringsfarve2 2 4 3" xfId="5543"/>
    <cellStyle name="40 % - Markeringsfarve2 2 4 3 2" xfId="5544"/>
    <cellStyle name="40 % - Markeringsfarve2 2 4 3 2 2" xfId="5545"/>
    <cellStyle name="40 % - Markeringsfarve2 2 4 3 2 3" xfId="5546"/>
    <cellStyle name="40 % - Markeringsfarve2 2 4 3 2 4" xfId="5547"/>
    <cellStyle name="40 % - Markeringsfarve2 2 4 3 2 5" xfId="5548"/>
    <cellStyle name="40 % - Markeringsfarve2 2 4 3 2 6" xfId="5549"/>
    <cellStyle name="40 % - Markeringsfarve2 2 4 3 3" xfId="5550"/>
    <cellStyle name="40 % - Markeringsfarve2 2 4 3 3 2" xfId="5551"/>
    <cellStyle name="40 % - Markeringsfarve2 2 4 3 3 3" xfId="5552"/>
    <cellStyle name="40 % - Markeringsfarve2 2 4 3 3 4" xfId="5553"/>
    <cellStyle name="40 % - Markeringsfarve2 2 4 3 3 5" xfId="5554"/>
    <cellStyle name="40 % - Markeringsfarve2 2 4 3 3 6" xfId="5555"/>
    <cellStyle name="40 % - Markeringsfarve2 2 4 3 4" xfId="5556"/>
    <cellStyle name="40 % - Markeringsfarve2 2 4 3 4 2" xfId="5557"/>
    <cellStyle name="40 % - Markeringsfarve2 2 4 3 4 3" xfId="5558"/>
    <cellStyle name="40 % - Markeringsfarve2 2 4 3 4 4" xfId="5559"/>
    <cellStyle name="40 % - Markeringsfarve2 2 4 3 4 5" xfId="5560"/>
    <cellStyle name="40 % - Markeringsfarve2 2 4 3 4 6" xfId="5561"/>
    <cellStyle name="40 % - Markeringsfarve2 2 4 3 5" xfId="5562"/>
    <cellStyle name="40 % - Markeringsfarve2 2 4 3 6" xfId="5563"/>
    <cellStyle name="40 % - Markeringsfarve2 2 4 3 7" xfId="5564"/>
    <cellStyle name="40 % - Markeringsfarve2 2 4 3 8" xfId="5565"/>
    <cellStyle name="40 % - Markeringsfarve2 2 4 3 9" xfId="5566"/>
    <cellStyle name="40 % - Markeringsfarve2 2 4 4" xfId="5567"/>
    <cellStyle name="40 % - Markeringsfarve2 2 4 4 2" xfId="5568"/>
    <cellStyle name="40 % - Markeringsfarve2 2 4 4 3" xfId="5569"/>
    <cellStyle name="40 % - Markeringsfarve2 2 4 4 4" xfId="5570"/>
    <cellStyle name="40 % - Markeringsfarve2 2 4 4 5" xfId="5571"/>
    <cellStyle name="40 % - Markeringsfarve2 2 4 4 6" xfId="5572"/>
    <cellStyle name="40 % - Markeringsfarve2 2 4 5" xfId="5573"/>
    <cellStyle name="40 % - Markeringsfarve2 2 4 5 2" xfId="5574"/>
    <cellStyle name="40 % - Markeringsfarve2 2 4 5 3" xfId="5575"/>
    <cellStyle name="40 % - Markeringsfarve2 2 4 5 4" xfId="5576"/>
    <cellStyle name="40 % - Markeringsfarve2 2 4 5 5" xfId="5577"/>
    <cellStyle name="40 % - Markeringsfarve2 2 4 5 6" xfId="5578"/>
    <cellStyle name="40 % - Markeringsfarve2 2 4 6" xfId="5579"/>
    <cellStyle name="40 % - Markeringsfarve2 2 4 6 2" xfId="5580"/>
    <cellStyle name="40 % - Markeringsfarve2 2 4 6 3" xfId="5581"/>
    <cellStyle name="40 % - Markeringsfarve2 2 4 6 4" xfId="5582"/>
    <cellStyle name="40 % - Markeringsfarve2 2 4 6 5" xfId="5583"/>
    <cellStyle name="40 % - Markeringsfarve2 2 4 6 6" xfId="5584"/>
    <cellStyle name="40 % - Markeringsfarve2 2 4 7" xfId="5585"/>
    <cellStyle name="40 % - Markeringsfarve2 2 4 8" xfId="5586"/>
    <cellStyle name="40 % - Markeringsfarve2 2 4 9" xfId="5587"/>
    <cellStyle name="40 % - Markeringsfarve2 2 5" xfId="5588"/>
    <cellStyle name="40 % - Markeringsfarve2 2 5 10" xfId="5589"/>
    <cellStyle name="40 % - Markeringsfarve2 2 5 2" xfId="5590"/>
    <cellStyle name="40 % - Markeringsfarve2 2 5 2 2" xfId="5591"/>
    <cellStyle name="40 % - Markeringsfarve2 2 5 2 2 2" xfId="5592"/>
    <cellStyle name="40 % - Markeringsfarve2 2 5 2 2 3" xfId="5593"/>
    <cellStyle name="40 % - Markeringsfarve2 2 5 2 2 4" xfId="5594"/>
    <cellStyle name="40 % - Markeringsfarve2 2 5 2 2 5" xfId="5595"/>
    <cellStyle name="40 % - Markeringsfarve2 2 5 2 2 6" xfId="5596"/>
    <cellStyle name="40 % - Markeringsfarve2 2 5 2 3" xfId="5597"/>
    <cellStyle name="40 % - Markeringsfarve2 2 5 2 3 2" xfId="5598"/>
    <cellStyle name="40 % - Markeringsfarve2 2 5 2 3 3" xfId="5599"/>
    <cellStyle name="40 % - Markeringsfarve2 2 5 2 3 4" xfId="5600"/>
    <cellStyle name="40 % - Markeringsfarve2 2 5 2 3 5" xfId="5601"/>
    <cellStyle name="40 % - Markeringsfarve2 2 5 2 3 6" xfId="5602"/>
    <cellStyle name="40 % - Markeringsfarve2 2 5 2 4" xfId="5603"/>
    <cellStyle name="40 % - Markeringsfarve2 2 5 2 4 2" xfId="5604"/>
    <cellStyle name="40 % - Markeringsfarve2 2 5 2 4 3" xfId="5605"/>
    <cellStyle name="40 % - Markeringsfarve2 2 5 2 4 4" xfId="5606"/>
    <cellStyle name="40 % - Markeringsfarve2 2 5 2 4 5" xfId="5607"/>
    <cellStyle name="40 % - Markeringsfarve2 2 5 2 4 6" xfId="5608"/>
    <cellStyle name="40 % - Markeringsfarve2 2 5 2 5" xfId="5609"/>
    <cellStyle name="40 % - Markeringsfarve2 2 5 2 6" xfId="5610"/>
    <cellStyle name="40 % - Markeringsfarve2 2 5 2 7" xfId="5611"/>
    <cellStyle name="40 % - Markeringsfarve2 2 5 2 8" xfId="5612"/>
    <cellStyle name="40 % - Markeringsfarve2 2 5 2 9" xfId="5613"/>
    <cellStyle name="40 % - Markeringsfarve2 2 5 3" xfId="5614"/>
    <cellStyle name="40 % - Markeringsfarve2 2 5 3 2" xfId="5615"/>
    <cellStyle name="40 % - Markeringsfarve2 2 5 3 3" xfId="5616"/>
    <cellStyle name="40 % - Markeringsfarve2 2 5 3 4" xfId="5617"/>
    <cellStyle name="40 % - Markeringsfarve2 2 5 3 5" xfId="5618"/>
    <cellStyle name="40 % - Markeringsfarve2 2 5 3 6" xfId="5619"/>
    <cellStyle name="40 % - Markeringsfarve2 2 5 4" xfId="5620"/>
    <cellStyle name="40 % - Markeringsfarve2 2 5 4 2" xfId="5621"/>
    <cellStyle name="40 % - Markeringsfarve2 2 5 4 3" xfId="5622"/>
    <cellStyle name="40 % - Markeringsfarve2 2 5 4 4" xfId="5623"/>
    <cellStyle name="40 % - Markeringsfarve2 2 5 4 5" xfId="5624"/>
    <cellStyle name="40 % - Markeringsfarve2 2 5 4 6" xfId="5625"/>
    <cellStyle name="40 % - Markeringsfarve2 2 5 5" xfId="5626"/>
    <cellStyle name="40 % - Markeringsfarve2 2 5 5 2" xfId="5627"/>
    <cellStyle name="40 % - Markeringsfarve2 2 5 5 3" xfId="5628"/>
    <cellStyle name="40 % - Markeringsfarve2 2 5 5 4" xfId="5629"/>
    <cellStyle name="40 % - Markeringsfarve2 2 5 5 5" xfId="5630"/>
    <cellStyle name="40 % - Markeringsfarve2 2 5 5 6" xfId="5631"/>
    <cellStyle name="40 % - Markeringsfarve2 2 5 6" xfId="5632"/>
    <cellStyle name="40 % - Markeringsfarve2 2 5 7" xfId="5633"/>
    <cellStyle name="40 % - Markeringsfarve2 2 5 8" xfId="5634"/>
    <cellStyle name="40 % - Markeringsfarve2 2 5 9" xfId="5635"/>
    <cellStyle name="40 % - Markeringsfarve2 2 6" xfId="5636"/>
    <cellStyle name="40 % - Markeringsfarve2 2 6 2" xfId="5637"/>
    <cellStyle name="40 % - Markeringsfarve2 2 6 2 2" xfId="5638"/>
    <cellStyle name="40 % - Markeringsfarve2 2 6 2 3" xfId="5639"/>
    <cellStyle name="40 % - Markeringsfarve2 2 6 2 4" xfId="5640"/>
    <cellStyle name="40 % - Markeringsfarve2 2 6 2 5" xfId="5641"/>
    <cellStyle name="40 % - Markeringsfarve2 2 6 2 6" xfId="5642"/>
    <cellStyle name="40 % - Markeringsfarve2 2 6 3" xfId="5643"/>
    <cellStyle name="40 % - Markeringsfarve2 2 6 3 2" xfId="5644"/>
    <cellStyle name="40 % - Markeringsfarve2 2 6 3 3" xfId="5645"/>
    <cellStyle name="40 % - Markeringsfarve2 2 6 3 4" xfId="5646"/>
    <cellStyle name="40 % - Markeringsfarve2 2 6 3 5" xfId="5647"/>
    <cellStyle name="40 % - Markeringsfarve2 2 6 3 6" xfId="5648"/>
    <cellStyle name="40 % - Markeringsfarve2 2 6 4" xfId="5649"/>
    <cellStyle name="40 % - Markeringsfarve2 2 6 4 2" xfId="5650"/>
    <cellStyle name="40 % - Markeringsfarve2 2 6 4 3" xfId="5651"/>
    <cellStyle name="40 % - Markeringsfarve2 2 6 4 4" xfId="5652"/>
    <cellStyle name="40 % - Markeringsfarve2 2 6 4 5" xfId="5653"/>
    <cellStyle name="40 % - Markeringsfarve2 2 6 4 6" xfId="5654"/>
    <cellStyle name="40 % - Markeringsfarve2 2 6 5" xfId="5655"/>
    <cellStyle name="40 % - Markeringsfarve2 2 6 6" xfId="5656"/>
    <cellStyle name="40 % - Markeringsfarve2 2 6 7" xfId="5657"/>
    <cellStyle name="40 % - Markeringsfarve2 2 6 8" xfId="5658"/>
    <cellStyle name="40 % - Markeringsfarve2 2 6 9" xfId="5659"/>
    <cellStyle name="40 % - Markeringsfarve2 2 7" xfId="5660"/>
    <cellStyle name="40 % - Markeringsfarve2 2 7 2" xfId="5661"/>
    <cellStyle name="40 % - Markeringsfarve2 2 7 3" xfId="5662"/>
    <cellStyle name="40 % - Markeringsfarve2 2 7 4" xfId="5663"/>
    <cellStyle name="40 % - Markeringsfarve2 2 7 5" xfId="5664"/>
    <cellStyle name="40 % - Markeringsfarve2 2 7 6" xfId="5665"/>
    <cellStyle name="40 % - Markeringsfarve2 2 8" xfId="5666"/>
    <cellStyle name="40 % - Markeringsfarve2 2 8 2" xfId="5667"/>
    <cellStyle name="40 % - Markeringsfarve2 2 8 3" xfId="5668"/>
    <cellStyle name="40 % - Markeringsfarve2 2 8 4" xfId="5669"/>
    <cellStyle name="40 % - Markeringsfarve2 2 8 5" xfId="5670"/>
    <cellStyle name="40 % - Markeringsfarve2 2 8 6" xfId="5671"/>
    <cellStyle name="40 % - Markeringsfarve2 2 9" xfId="5672"/>
    <cellStyle name="40 % - Markeringsfarve2 2 9 2" xfId="5673"/>
    <cellStyle name="40 % - Markeringsfarve2 2 9 3" xfId="5674"/>
    <cellStyle name="40 % - Markeringsfarve2 2 9 4" xfId="5675"/>
    <cellStyle name="40 % - Markeringsfarve2 2 9 5" xfId="5676"/>
    <cellStyle name="40 % - Markeringsfarve2 2 9 6" xfId="5677"/>
    <cellStyle name="40 % - Markeringsfarve2 2_Budget" xfId="5678"/>
    <cellStyle name="40 % - Markeringsfarve2 20" xfId="10297"/>
    <cellStyle name="40 % - Markeringsfarve2 3" xfId="5679"/>
    <cellStyle name="40 % - Markeringsfarve2 3 2" xfId="5680"/>
    <cellStyle name="40 % - Markeringsfarve2 3 2 2" xfId="5681"/>
    <cellStyle name="40 % - Markeringsfarve2 3 2 2 2" xfId="5682"/>
    <cellStyle name="40 % - Markeringsfarve2 3 2 2 2 2" xfId="5683"/>
    <cellStyle name="40 % - Markeringsfarve2 3 2 2 2 3" xfId="5684"/>
    <cellStyle name="40 % - Markeringsfarve2 3 2 2 2 4" xfId="5685"/>
    <cellStyle name="40 % - Markeringsfarve2 3 2 2 2 5" xfId="5686"/>
    <cellStyle name="40 % - Markeringsfarve2 3 2 2 2 6" xfId="5687"/>
    <cellStyle name="40 % - Markeringsfarve2 3 2 2 3" xfId="5688"/>
    <cellStyle name="40 % - Markeringsfarve2 3 2 2 4" xfId="5689"/>
    <cellStyle name="40 % - Markeringsfarve2 3 2 2 5" xfId="5690"/>
    <cellStyle name="40 % - Markeringsfarve2 3 2 2 6" xfId="5691"/>
    <cellStyle name="40 % - Markeringsfarve2 3 2 2 7" xfId="5692"/>
    <cellStyle name="40 % - Markeringsfarve2 3 2 3" xfId="5693"/>
    <cellStyle name="40 % - Markeringsfarve2 3 2 3 2" xfId="5694"/>
    <cellStyle name="40 % - Markeringsfarve2 3 2 3 3" xfId="5695"/>
    <cellStyle name="40 % - Markeringsfarve2 3 2 3 4" xfId="5696"/>
    <cellStyle name="40 % - Markeringsfarve2 3 2 3 5" xfId="5697"/>
    <cellStyle name="40 % - Markeringsfarve2 3 2 3 6" xfId="5698"/>
    <cellStyle name="40 % - Markeringsfarve2 3 2 4" xfId="5699"/>
    <cellStyle name="40 % - Markeringsfarve2 3 2 5" xfId="5700"/>
    <cellStyle name="40 % - Markeringsfarve2 3 2 6" xfId="5701"/>
    <cellStyle name="40 % - Markeringsfarve2 3 2 7" xfId="5702"/>
    <cellStyle name="40 % - Markeringsfarve2 3 2 8" xfId="5703"/>
    <cellStyle name="40 % - Markeringsfarve2 3 2 9" xfId="5704"/>
    <cellStyle name="40 % - Markeringsfarve2 3 3" xfId="5705"/>
    <cellStyle name="40 % - Markeringsfarve2 3_Budget" xfId="5706"/>
    <cellStyle name="40 % - Markeringsfarve2 4" xfId="5707"/>
    <cellStyle name="40 % - Markeringsfarve2 4 2" xfId="5708"/>
    <cellStyle name="40 % - Markeringsfarve2 5" xfId="5709"/>
    <cellStyle name="40 % - Markeringsfarve2 6" xfId="5710"/>
    <cellStyle name="40 % - Markeringsfarve2 6 10" xfId="5711"/>
    <cellStyle name="40 % - Markeringsfarve2 6 2" xfId="5712"/>
    <cellStyle name="40 % - Markeringsfarve2 6 2 2" xfId="5713"/>
    <cellStyle name="40 % - Markeringsfarve2 6 2 2 2" xfId="5714"/>
    <cellStyle name="40 % - Markeringsfarve2 6 2 2 3" xfId="5715"/>
    <cellStyle name="40 % - Markeringsfarve2 6 2 2 4" xfId="5716"/>
    <cellStyle name="40 % - Markeringsfarve2 6 2 2 5" xfId="5717"/>
    <cellStyle name="40 % - Markeringsfarve2 6 2 2 6" xfId="5718"/>
    <cellStyle name="40 % - Markeringsfarve2 6 2 3" xfId="5719"/>
    <cellStyle name="40 % - Markeringsfarve2 6 2 3 2" xfId="5720"/>
    <cellStyle name="40 % - Markeringsfarve2 6 2 3 3" xfId="5721"/>
    <cellStyle name="40 % - Markeringsfarve2 6 2 3 4" xfId="5722"/>
    <cellStyle name="40 % - Markeringsfarve2 6 2 3 5" xfId="5723"/>
    <cellStyle name="40 % - Markeringsfarve2 6 2 3 6" xfId="5724"/>
    <cellStyle name="40 % - Markeringsfarve2 6 2 4" xfId="5725"/>
    <cellStyle name="40 % - Markeringsfarve2 6 2 5" xfId="5726"/>
    <cellStyle name="40 % - Markeringsfarve2 6 2 6" xfId="5727"/>
    <cellStyle name="40 % - Markeringsfarve2 6 2 7" xfId="5728"/>
    <cellStyle name="40 % - Markeringsfarve2 6 2 8" xfId="5729"/>
    <cellStyle name="40 % - Markeringsfarve2 6 3" xfId="5730"/>
    <cellStyle name="40 % - Markeringsfarve2 6 4" xfId="5731"/>
    <cellStyle name="40 % - Markeringsfarve2 6 4 2" xfId="5732"/>
    <cellStyle name="40 % - Markeringsfarve2 6 4 3" xfId="5733"/>
    <cellStyle name="40 % - Markeringsfarve2 6 4 4" xfId="5734"/>
    <cellStyle name="40 % - Markeringsfarve2 6 4 5" xfId="5735"/>
    <cellStyle name="40 % - Markeringsfarve2 6 4 6" xfId="5736"/>
    <cellStyle name="40 % - Markeringsfarve2 6 5" xfId="5737"/>
    <cellStyle name="40 % - Markeringsfarve2 6 5 2" xfId="5738"/>
    <cellStyle name="40 % - Markeringsfarve2 6 5 3" xfId="5739"/>
    <cellStyle name="40 % - Markeringsfarve2 6 5 4" xfId="5740"/>
    <cellStyle name="40 % - Markeringsfarve2 6 5 5" xfId="5741"/>
    <cellStyle name="40 % - Markeringsfarve2 6 5 6" xfId="5742"/>
    <cellStyle name="40 % - Markeringsfarve2 6 6" xfId="5743"/>
    <cellStyle name="40 % - Markeringsfarve2 6 7" xfId="5744"/>
    <cellStyle name="40 % - Markeringsfarve2 6 8" xfId="5745"/>
    <cellStyle name="40 % - Markeringsfarve2 6 9" xfId="5746"/>
    <cellStyle name="40 % - Markeringsfarve2 7" xfId="5747"/>
    <cellStyle name="40 % - Markeringsfarve2 8" xfId="5748"/>
    <cellStyle name="40 % - Markeringsfarve2 9" xfId="5749"/>
    <cellStyle name="40 % - Markeringsfarve3" xfId="5750" builtinId="39" customBuiltin="1"/>
    <cellStyle name="40 % - Markeringsfarve3 10" xfId="5751"/>
    <cellStyle name="40 % - Markeringsfarve3 11" xfId="5752"/>
    <cellStyle name="40 % - Markeringsfarve3 11 2" xfId="5753"/>
    <cellStyle name="40 % - Markeringsfarve3 12" xfId="5754"/>
    <cellStyle name="40 % - Markeringsfarve3 13" xfId="5755"/>
    <cellStyle name="40 % - Markeringsfarve3 14" xfId="5756"/>
    <cellStyle name="40 % - Markeringsfarve3 15" xfId="5757"/>
    <cellStyle name="40 % - Markeringsfarve3 16" xfId="5758"/>
    <cellStyle name="40 % - Markeringsfarve3 17" xfId="5759"/>
    <cellStyle name="40 % - Markeringsfarve3 18" xfId="5760"/>
    <cellStyle name="40 % - Markeringsfarve3 19" xfId="5761"/>
    <cellStyle name="40 % - Markeringsfarve3 2" xfId="5762"/>
    <cellStyle name="40 % - Markeringsfarve3 2 10" xfId="5763"/>
    <cellStyle name="40 % - Markeringsfarve3 2 11" xfId="5764"/>
    <cellStyle name="40 % - Markeringsfarve3 2 12" xfId="5765"/>
    <cellStyle name="40 % - Markeringsfarve3 2 13" xfId="5766"/>
    <cellStyle name="40 % - Markeringsfarve3 2 14" xfId="5767"/>
    <cellStyle name="40 % - Markeringsfarve3 2 15" xfId="5768"/>
    <cellStyle name="40 % - Markeringsfarve3 2 16" xfId="5769"/>
    <cellStyle name="40 % - Markeringsfarve3 2 17" xfId="5770"/>
    <cellStyle name="40 % - Markeringsfarve3 2 18" xfId="10300"/>
    <cellStyle name="40 % - Markeringsfarve3 2 2" xfId="5771"/>
    <cellStyle name="40 % - Markeringsfarve3 2 2 10" xfId="5772"/>
    <cellStyle name="40 % - Markeringsfarve3 2 2 11" xfId="5773"/>
    <cellStyle name="40 % - Markeringsfarve3 2 2 12" xfId="5774"/>
    <cellStyle name="40 % - Markeringsfarve3 2 2 13" xfId="5775"/>
    <cellStyle name="40 % - Markeringsfarve3 2 2 14" xfId="5776"/>
    <cellStyle name="40 % - Markeringsfarve3 2 2 2" xfId="5777"/>
    <cellStyle name="40 % - Markeringsfarve3 2 2 2 10" xfId="5778"/>
    <cellStyle name="40 % - Markeringsfarve3 2 2 2 11" xfId="5779"/>
    <cellStyle name="40 % - Markeringsfarve3 2 2 2 12" xfId="5780"/>
    <cellStyle name="40 % - Markeringsfarve3 2 2 2 2" xfId="5781"/>
    <cellStyle name="40 % - Markeringsfarve3 2 2 2 2 10" xfId="5782"/>
    <cellStyle name="40 % - Markeringsfarve3 2 2 2 2 11" xfId="5783"/>
    <cellStyle name="40 % - Markeringsfarve3 2 2 2 2 2" xfId="5784"/>
    <cellStyle name="40 % - Markeringsfarve3 2 2 2 2 2 10" xfId="5785"/>
    <cellStyle name="40 % - Markeringsfarve3 2 2 2 2 2 2" xfId="5786"/>
    <cellStyle name="40 % - Markeringsfarve3 2 2 2 2 2 2 2" xfId="5787"/>
    <cellStyle name="40 % - Markeringsfarve3 2 2 2 2 2 2 3" xfId="5788"/>
    <cellStyle name="40 % - Markeringsfarve3 2 2 2 2 2 2 4" xfId="5789"/>
    <cellStyle name="40 % - Markeringsfarve3 2 2 2 2 2 2 5" xfId="5790"/>
    <cellStyle name="40 % - Markeringsfarve3 2 2 2 2 2 2 6" xfId="5791"/>
    <cellStyle name="40 % - Markeringsfarve3 2 2 2 2 2 3" xfId="5792"/>
    <cellStyle name="40 % - Markeringsfarve3 2 2 2 2 2 3 2" xfId="5793"/>
    <cellStyle name="40 % - Markeringsfarve3 2 2 2 2 2 3 3" xfId="5794"/>
    <cellStyle name="40 % - Markeringsfarve3 2 2 2 2 2 3 4" xfId="5795"/>
    <cellStyle name="40 % - Markeringsfarve3 2 2 2 2 2 3 5" xfId="5796"/>
    <cellStyle name="40 % - Markeringsfarve3 2 2 2 2 2 3 6" xfId="5797"/>
    <cellStyle name="40 % - Markeringsfarve3 2 2 2 2 2 4" xfId="5798"/>
    <cellStyle name="40 % - Markeringsfarve3 2 2 2 2 2 4 2" xfId="5799"/>
    <cellStyle name="40 % - Markeringsfarve3 2 2 2 2 2 4 3" xfId="5800"/>
    <cellStyle name="40 % - Markeringsfarve3 2 2 2 2 2 4 4" xfId="5801"/>
    <cellStyle name="40 % - Markeringsfarve3 2 2 2 2 2 4 5" xfId="5802"/>
    <cellStyle name="40 % - Markeringsfarve3 2 2 2 2 2 4 6" xfId="5803"/>
    <cellStyle name="40 % - Markeringsfarve3 2 2 2 2 2 5" xfId="5804"/>
    <cellStyle name="40 % - Markeringsfarve3 2 2 2 2 2 5 2" xfId="5805"/>
    <cellStyle name="40 % - Markeringsfarve3 2 2 2 2 2 5 3" xfId="5806"/>
    <cellStyle name="40 % - Markeringsfarve3 2 2 2 2 2 5 4" xfId="5807"/>
    <cellStyle name="40 % - Markeringsfarve3 2 2 2 2 2 5 5" xfId="5808"/>
    <cellStyle name="40 % - Markeringsfarve3 2 2 2 2 2 5 6" xfId="5809"/>
    <cellStyle name="40 % - Markeringsfarve3 2 2 2 2 2 6" xfId="5810"/>
    <cellStyle name="40 % - Markeringsfarve3 2 2 2 2 2 7" xfId="5811"/>
    <cellStyle name="40 % - Markeringsfarve3 2 2 2 2 2 8" xfId="5812"/>
    <cellStyle name="40 % - Markeringsfarve3 2 2 2 2 2 9" xfId="5813"/>
    <cellStyle name="40 % - Markeringsfarve3 2 2 2 2 3" xfId="5814"/>
    <cellStyle name="40 % - Markeringsfarve3 2 2 2 2 3 2" xfId="5815"/>
    <cellStyle name="40 % - Markeringsfarve3 2 2 2 2 3 3" xfId="5816"/>
    <cellStyle name="40 % - Markeringsfarve3 2 2 2 2 3 4" xfId="5817"/>
    <cellStyle name="40 % - Markeringsfarve3 2 2 2 2 3 5" xfId="5818"/>
    <cellStyle name="40 % - Markeringsfarve3 2 2 2 2 3 6" xfId="5819"/>
    <cellStyle name="40 % - Markeringsfarve3 2 2 2 2 4" xfId="5820"/>
    <cellStyle name="40 % - Markeringsfarve3 2 2 2 2 4 2" xfId="5821"/>
    <cellStyle name="40 % - Markeringsfarve3 2 2 2 2 4 3" xfId="5822"/>
    <cellStyle name="40 % - Markeringsfarve3 2 2 2 2 4 4" xfId="5823"/>
    <cellStyle name="40 % - Markeringsfarve3 2 2 2 2 4 5" xfId="5824"/>
    <cellStyle name="40 % - Markeringsfarve3 2 2 2 2 4 6" xfId="5825"/>
    <cellStyle name="40 % - Markeringsfarve3 2 2 2 2 5" xfId="5826"/>
    <cellStyle name="40 % - Markeringsfarve3 2 2 2 2 5 2" xfId="5827"/>
    <cellStyle name="40 % - Markeringsfarve3 2 2 2 2 5 3" xfId="5828"/>
    <cellStyle name="40 % - Markeringsfarve3 2 2 2 2 5 4" xfId="5829"/>
    <cellStyle name="40 % - Markeringsfarve3 2 2 2 2 5 5" xfId="5830"/>
    <cellStyle name="40 % - Markeringsfarve3 2 2 2 2 5 6" xfId="5831"/>
    <cellStyle name="40 % - Markeringsfarve3 2 2 2 2 6" xfId="5832"/>
    <cellStyle name="40 % - Markeringsfarve3 2 2 2 2 6 2" xfId="5833"/>
    <cellStyle name="40 % - Markeringsfarve3 2 2 2 2 6 3" xfId="5834"/>
    <cellStyle name="40 % - Markeringsfarve3 2 2 2 2 6 4" xfId="5835"/>
    <cellStyle name="40 % - Markeringsfarve3 2 2 2 2 6 5" xfId="5836"/>
    <cellStyle name="40 % - Markeringsfarve3 2 2 2 2 6 6" xfId="5837"/>
    <cellStyle name="40 % - Markeringsfarve3 2 2 2 2 7" xfId="5838"/>
    <cellStyle name="40 % - Markeringsfarve3 2 2 2 2 8" xfId="5839"/>
    <cellStyle name="40 % - Markeringsfarve3 2 2 2 2 9" xfId="5840"/>
    <cellStyle name="40 % - Markeringsfarve3 2 2 2 3" xfId="5841"/>
    <cellStyle name="40 % - Markeringsfarve3 2 2 2 3 10" xfId="5842"/>
    <cellStyle name="40 % - Markeringsfarve3 2 2 2 3 2" xfId="5843"/>
    <cellStyle name="40 % - Markeringsfarve3 2 2 2 3 2 2" xfId="5844"/>
    <cellStyle name="40 % - Markeringsfarve3 2 2 2 3 2 3" xfId="5845"/>
    <cellStyle name="40 % - Markeringsfarve3 2 2 2 3 2 4" xfId="5846"/>
    <cellStyle name="40 % - Markeringsfarve3 2 2 2 3 2 5" xfId="5847"/>
    <cellStyle name="40 % - Markeringsfarve3 2 2 2 3 2 6" xfId="5848"/>
    <cellStyle name="40 % - Markeringsfarve3 2 2 2 3 3" xfId="5849"/>
    <cellStyle name="40 % - Markeringsfarve3 2 2 2 3 3 2" xfId="5850"/>
    <cellStyle name="40 % - Markeringsfarve3 2 2 2 3 3 3" xfId="5851"/>
    <cellStyle name="40 % - Markeringsfarve3 2 2 2 3 3 4" xfId="5852"/>
    <cellStyle name="40 % - Markeringsfarve3 2 2 2 3 3 5" xfId="5853"/>
    <cellStyle name="40 % - Markeringsfarve3 2 2 2 3 3 6" xfId="5854"/>
    <cellStyle name="40 % - Markeringsfarve3 2 2 2 3 4" xfId="5855"/>
    <cellStyle name="40 % - Markeringsfarve3 2 2 2 3 4 2" xfId="5856"/>
    <cellStyle name="40 % - Markeringsfarve3 2 2 2 3 4 3" xfId="5857"/>
    <cellStyle name="40 % - Markeringsfarve3 2 2 2 3 4 4" xfId="5858"/>
    <cellStyle name="40 % - Markeringsfarve3 2 2 2 3 4 5" xfId="5859"/>
    <cellStyle name="40 % - Markeringsfarve3 2 2 2 3 4 6" xfId="5860"/>
    <cellStyle name="40 % - Markeringsfarve3 2 2 2 3 5" xfId="5861"/>
    <cellStyle name="40 % - Markeringsfarve3 2 2 2 3 5 2" xfId="5862"/>
    <cellStyle name="40 % - Markeringsfarve3 2 2 2 3 5 3" xfId="5863"/>
    <cellStyle name="40 % - Markeringsfarve3 2 2 2 3 5 4" xfId="5864"/>
    <cellStyle name="40 % - Markeringsfarve3 2 2 2 3 5 5" xfId="5865"/>
    <cellStyle name="40 % - Markeringsfarve3 2 2 2 3 5 6" xfId="5866"/>
    <cellStyle name="40 % - Markeringsfarve3 2 2 2 3 6" xfId="5867"/>
    <cellStyle name="40 % - Markeringsfarve3 2 2 2 3 7" xfId="5868"/>
    <cellStyle name="40 % - Markeringsfarve3 2 2 2 3 8" xfId="5869"/>
    <cellStyle name="40 % - Markeringsfarve3 2 2 2 3 9" xfId="5870"/>
    <cellStyle name="40 % - Markeringsfarve3 2 2 2 4" xfId="5871"/>
    <cellStyle name="40 % - Markeringsfarve3 2 2 2 4 2" xfId="5872"/>
    <cellStyle name="40 % - Markeringsfarve3 2 2 2 4 3" xfId="5873"/>
    <cellStyle name="40 % - Markeringsfarve3 2 2 2 4 4" xfId="5874"/>
    <cellStyle name="40 % - Markeringsfarve3 2 2 2 4 5" xfId="5875"/>
    <cellStyle name="40 % - Markeringsfarve3 2 2 2 4 6" xfId="5876"/>
    <cellStyle name="40 % - Markeringsfarve3 2 2 2 5" xfId="5877"/>
    <cellStyle name="40 % - Markeringsfarve3 2 2 2 5 2" xfId="5878"/>
    <cellStyle name="40 % - Markeringsfarve3 2 2 2 5 3" xfId="5879"/>
    <cellStyle name="40 % - Markeringsfarve3 2 2 2 5 4" xfId="5880"/>
    <cellStyle name="40 % - Markeringsfarve3 2 2 2 5 5" xfId="5881"/>
    <cellStyle name="40 % - Markeringsfarve3 2 2 2 5 6" xfId="5882"/>
    <cellStyle name="40 % - Markeringsfarve3 2 2 2 6" xfId="5883"/>
    <cellStyle name="40 % - Markeringsfarve3 2 2 2 6 2" xfId="5884"/>
    <cellStyle name="40 % - Markeringsfarve3 2 2 2 6 3" xfId="5885"/>
    <cellStyle name="40 % - Markeringsfarve3 2 2 2 6 4" xfId="5886"/>
    <cellStyle name="40 % - Markeringsfarve3 2 2 2 6 5" xfId="5887"/>
    <cellStyle name="40 % - Markeringsfarve3 2 2 2 6 6" xfId="5888"/>
    <cellStyle name="40 % - Markeringsfarve3 2 2 2 7" xfId="5889"/>
    <cellStyle name="40 % - Markeringsfarve3 2 2 2 7 2" xfId="5890"/>
    <cellStyle name="40 % - Markeringsfarve3 2 2 2 7 3" xfId="5891"/>
    <cellStyle name="40 % - Markeringsfarve3 2 2 2 7 4" xfId="5892"/>
    <cellStyle name="40 % - Markeringsfarve3 2 2 2 7 5" xfId="5893"/>
    <cellStyle name="40 % - Markeringsfarve3 2 2 2 7 6" xfId="5894"/>
    <cellStyle name="40 % - Markeringsfarve3 2 2 2 8" xfId="5895"/>
    <cellStyle name="40 % - Markeringsfarve3 2 2 2 9" xfId="5896"/>
    <cellStyle name="40 % - Markeringsfarve3 2 2 3" xfId="5897"/>
    <cellStyle name="40 % - Markeringsfarve3 2 2 3 10" xfId="5898"/>
    <cellStyle name="40 % - Markeringsfarve3 2 2 3 11" xfId="5899"/>
    <cellStyle name="40 % - Markeringsfarve3 2 2 3 2" xfId="5900"/>
    <cellStyle name="40 % - Markeringsfarve3 2 2 3 2 10" xfId="5901"/>
    <cellStyle name="40 % - Markeringsfarve3 2 2 3 2 2" xfId="5902"/>
    <cellStyle name="40 % - Markeringsfarve3 2 2 3 2 2 2" xfId="5903"/>
    <cellStyle name="40 % - Markeringsfarve3 2 2 3 2 2 2 2" xfId="5904"/>
    <cellStyle name="40 % - Markeringsfarve3 2 2 3 2 2 2 3" xfId="5905"/>
    <cellStyle name="40 % - Markeringsfarve3 2 2 3 2 2 2 4" xfId="5906"/>
    <cellStyle name="40 % - Markeringsfarve3 2 2 3 2 2 2 5" xfId="5907"/>
    <cellStyle name="40 % - Markeringsfarve3 2 2 3 2 2 2 6" xfId="5908"/>
    <cellStyle name="40 % - Markeringsfarve3 2 2 3 2 2 3" xfId="5909"/>
    <cellStyle name="40 % - Markeringsfarve3 2 2 3 2 2 3 2" xfId="5910"/>
    <cellStyle name="40 % - Markeringsfarve3 2 2 3 2 2 3 3" xfId="5911"/>
    <cellStyle name="40 % - Markeringsfarve3 2 2 3 2 2 3 4" xfId="5912"/>
    <cellStyle name="40 % - Markeringsfarve3 2 2 3 2 2 3 5" xfId="5913"/>
    <cellStyle name="40 % - Markeringsfarve3 2 2 3 2 2 3 6" xfId="5914"/>
    <cellStyle name="40 % - Markeringsfarve3 2 2 3 2 2 4" xfId="5915"/>
    <cellStyle name="40 % - Markeringsfarve3 2 2 3 2 2 4 2" xfId="5916"/>
    <cellStyle name="40 % - Markeringsfarve3 2 2 3 2 2 4 3" xfId="5917"/>
    <cellStyle name="40 % - Markeringsfarve3 2 2 3 2 2 4 4" xfId="5918"/>
    <cellStyle name="40 % - Markeringsfarve3 2 2 3 2 2 4 5" xfId="5919"/>
    <cellStyle name="40 % - Markeringsfarve3 2 2 3 2 2 4 6" xfId="5920"/>
    <cellStyle name="40 % - Markeringsfarve3 2 2 3 2 2 5" xfId="5921"/>
    <cellStyle name="40 % - Markeringsfarve3 2 2 3 2 2 6" xfId="5922"/>
    <cellStyle name="40 % - Markeringsfarve3 2 2 3 2 2 7" xfId="5923"/>
    <cellStyle name="40 % - Markeringsfarve3 2 2 3 2 2 8" xfId="5924"/>
    <cellStyle name="40 % - Markeringsfarve3 2 2 3 2 2 9" xfId="5925"/>
    <cellStyle name="40 % - Markeringsfarve3 2 2 3 2 3" xfId="5926"/>
    <cellStyle name="40 % - Markeringsfarve3 2 2 3 2 3 2" xfId="5927"/>
    <cellStyle name="40 % - Markeringsfarve3 2 2 3 2 3 3" xfId="5928"/>
    <cellStyle name="40 % - Markeringsfarve3 2 2 3 2 3 4" xfId="5929"/>
    <cellStyle name="40 % - Markeringsfarve3 2 2 3 2 3 5" xfId="5930"/>
    <cellStyle name="40 % - Markeringsfarve3 2 2 3 2 3 6" xfId="5931"/>
    <cellStyle name="40 % - Markeringsfarve3 2 2 3 2 4" xfId="5932"/>
    <cellStyle name="40 % - Markeringsfarve3 2 2 3 2 4 2" xfId="5933"/>
    <cellStyle name="40 % - Markeringsfarve3 2 2 3 2 4 3" xfId="5934"/>
    <cellStyle name="40 % - Markeringsfarve3 2 2 3 2 4 4" xfId="5935"/>
    <cellStyle name="40 % - Markeringsfarve3 2 2 3 2 4 5" xfId="5936"/>
    <cellStyle name="40 % - Markeringsfarve3 2 2 3 2 4 6" xfId="5937"/>
    <cellStyle name="40 % - Markeringsfarve3 2 2 3 2 5" xfId="5938"/>
    <cellStyle name="40 % - Markeringsfarve3 2 2 3 2 5 2" xfId="5939"/>
    <cellStyle name="40 % - Markeringsfarve3 2 2 3 2 5 3" xfId="5940"/>
    <cellStyle name="40 % - Markeringsfarve3 2 2 3 2 5 4" xfId="5941"/>
    <cellStyle name="40 % - Markeringsfarve3 2 2 3 2 5 5" xfId="5942"/>
    <cellStyle name="40 % - Markeringsfarve3 2 2 3 2 5 6" xfId="5943"/>
    <cellStyle name="40 % - Markeringsfarve3 2 2 3 2 6" xfId="5944"/>
    <cellStyle name="40 % - Markeringsfarve3 2 2 3 2 7" xfId="5945"/>
    <cellStyle name="40 % - Markeringsfarve3 2 2 3 2 8" xfId="5946"/>
    <cellStyle name="40 % - Markeringsfarve3 2 2 3 2 9" xfId="5947"/>
    <cellStyle name="40 % - Markeringsfarve3 2 2 3 3" xfId="5948"/>
    <cellStyle name="40 % - Markeringsfarve3 2 2 3 3 2" xfId="5949"/>
    <cellStyle name="40 % - Markeringsfarve3 2 2 3 3 2 2" xfId="5950"/>
    <cellStyle name="40 % - Markeringsfarve3 2 2 3 3 2 3" xfId="5951"/>
    <cellStyle name="40 % - Markeringsfarve3 2 2 3 3 2 4" xfId="5952"/>
    <cellStyle name="40 % - Markeringsfarve3 2 2 3 3 2 5" xfId="5953"/>
    <cellStyle name="40 % - Markeringsfarve3 2 2 3 3 2 6" xfId="5954"/>
    <cellStyle name="40 % - Markeringsfarve3 2 2 3 3 3" xfId="5955"/>
    <cellStyle name="40 % - Markeringsfarve3 2 2 3 3 3 2" xfId="5956"/>
    <cellStyle name="40 % - Markeringsfarve3 2 2 3 3 3 3" xfId="5957"/>
    <cellStyle name="40 % - Markeringsfarve3 2 2 3 3 3 4" xfId="5958"/>
    <cellStyle name="40 % - Markeringsfarve3 2 2 3 3 3 5" xfId="5959"/>
    <cellStyle name="40 % - Markeringsfarve3 2 2 3 3 3 6" xfId="5960"/>
    <cellStyle name="40 % - Markeringsfarve3 2 2 3 3 4" xfId="5961"/>
    <cellStyle name="40 % - Markeringsfarve3 2 2 3 3 4 2" xfId="5962"/>
    <cellStyle name="40 % - Markeringsfarve3 2 2 3 3 4 3" xfId="5963"/>
    <cellStyle name="40 % - Markeringsfarve3 2 2 3 3 4 4" xfId="5964"/>
    <cellStyle name="40 % - Markeringsfarve3 2 2 3 3 4 5" xfId="5965"/>
    <cellStyle name="40 % - Markeringsfarve3 2 2 3 3 4 6" xfId="5966"/>
    <cellStyle name="40 % - Markeringsfarve3 2 2 3 3 5" xfId="5967"/>
    <cellStyle name="40 % - Markeringsfarve3 2 2 3 3 6" xfId="5968"/>
    <cellStyle name="40 % - Markeringsfarve3 2 2 3 3 7" xfId="5969"/>
    <cellStyle name="40 % - Markeringsfarve3 2 2 3 3 8" xfId="5970"/>
    <cellStyle name="40 % - Markeringsfarve3 2 2 3 3 9" xfId="5971"/>
    <cellStyle name="40 % - Markeringsfarve3 2 2 3 4" xfId="5972"/>
    <cellStyle name="40 % - Markeringsfarve3 2 2 3 4 2" xfId="5973"/>
    <cellStyle name="40 % - Markeringsfarve3 2 2 3 4 3" xfId="5974"/>
    <cellStyle name="40 % - Markeringsfarve3 2 2 3 4 4" xfId="5975"/>
    <cellStyle name="40 % - Markeringsfarve3 2 2 3 4 5" xfId="5976"/>
    <cellStyle name="40 % - Markeringsfarve3 2 2 3 4 6" xfId="5977"/>
    <cellStyle name="40 % - Markeringsfarve3 2 2 3 5" xfId="5978"/>
    <cellStyle name="40 % - Markeringsfarve3 2 2 3 5 2" xfId="5979"/>
    <cellStyle name="40 % - Markeringsfarve3 2 2 3 5 3" xfId="5980"/>
    <cellStyle name="40 % - Markeringsfarve3 2 2 3 5 4" xfId="5981"/>
    <cellStyle name="40 % - Markeringsfarve3 2 2 3 5 5" xfId="5982"/>
    <cellStyle name="40 % - Markeringsfarve3 2 2 3 5 6" xfId="5983"/>
    <cellStyle name="40 % - Markeringsfarve3 2 2 3 6" xfId="5984"/>
    <cellStyle name="40 % - Markeringsfarve3 2 2 3 6 2" xfId="5985"/>
    <cellStyle name="40 % - Markeringsfarve3 2 2 3 6 3" xfId="5986"/>
    <cellStyle name="40 % - Markeringsfarve3 2 2 3 6 4" xfId="5987"/>
    <cellStyle name="40 % - Markeringsfarve3 2 2 3 6 5" xfId="5988"/>
    <cellStyle name="40 % - Markeringsfarve3 2 2 3 6 6" xfId="5989"/>
    <cellStyle name="40 % - Markeringsfarve3 2 2 3 7" xfId="5990"/>
    <cellStyle name="40 % - Markeringsfarve3 2 2 3 8" xfId="5991"/>
    <cellStyle name="40 % - Markeringsfarve3 2 2 3 9" xfId="5992"/>
    <cellStyle name="40 % - Markeringsfarve3 2 2 4" xfId="5993"/>
    <cellStyle name="40 % - Markeringsfarve3 2 2 4 10" xfId="5994"/>
    <cellStyle name="40 % - Markeringsfarve3 2 2 4 2" xfId="5995"/>
    <cellStyle name="40 % - Markeringsfarve3 2 2 4 2 2" xfId="5996"/>
    <cellStyle name="40 % - Markeringsfarve3 2 2 4 2 2 2" xfId="5997"/>
    <cellStyle name="40 % - Markeringsfarve3 2 2 4 2 2 3" xfId="5998"/>
    <cellStyle name="40 % - Markeringsfarve3 2 2 4 2 2 4" xfId="5999"/>
    <cellStyle name="40 % - Markeringsfarve3 2 2 4 2 2 5" xfId="6000"/>
    <cellStyle name="40 % - Markeringsfarve3 2 2 4 2 2 6" xfId="6001"/>
    <cellStyle name="40 % - Markeringsfarve3 2 2 4 2 3" xfId="6002"/>
    <cellStyle name="40 % - Markeringsfarve3 2 2 4 2 3 2" xfId="6003"/>
    <cellStyle name="40 % - Markeringsfarve3 2 2 4 2 3 3" xfId="6004"/>
    <cellStyle name="40 % - Markeringsfarve3 2 2 4 2 3 4" xfId="6005"/>
    <cellStyle name="40 % - Markeringsfarve3 2 2 4 2 3 5" xfId="6006"/>
    <cellStyle name="40 % - Markeringsfarve3 2 2 4 2 3 6" xfId="6007"/>
    <cellStyle name="40 % - Markeringsfarve3 2 2 4 2 4" xfId="6008"/>
    <cellStyle name="40 % - Markeringsfarve3 2 2 4 2 4 2" xfId="6009"/>
    <cellStyle name="40 % - Markeringsfarve3 2 2 4 2 4 3" xfId="6010"/>
    <cellStyle name="40 % - Markeringsfarve3 2 2 4 2 4 4" xfId="6011"/>
    <cellStyle name="40 % - Markeringsfarve3 2 2 4 2 4 5" xfId="6012"/>
    <cellStyle name="40 % - Markeringsfarve3 2 2 4 2 4 6" xfId="6013"/>
    <cellStyle name="40 % - Markeringsfarve3 2 2 4 2 5" xfId="6014"/>
    <cellStyle name="40 % - Markeringsfarve3 2 2 4 2 6" xfId="6015"/>
    <cellStyle name="40 % - Markeringsfarve3 2 2 4 2 7" xfId="6016"/>
    <cellStyle name="40 % - Markeringsfarve3 2 2 4 2 8" xfId="6017"/>
    <cellStyle name="40 % - Markeringsfarve3 2 2 4 2 9" xfId="6018"/>
    <cellStyle name="40 % - Markeringsfarve3 2 2 4 3" xfId="6019"/>
    <cellStyle name="40 % - Markeringsfarve3 2 2 4 3 2" xfId="6020"/>
    <cellStyle name="40 % - Markeringsfarve3 2 2 4 3 3" xfId="6021"/>
    <cellStyle name="40 % - Markeringsfarve3 2 2 4 3 4" xfId="6022"/>
    <cellStyle name="40 % - Markeringsfarve3 2 2 4 3 5" xfId="6023"/>
    <cellStyle name="40 % - Markeringsfarve3 2 2 4 3 6" xfId="6024"/>
    <cellStyle name="40 % - Markeringsfarve3 2 2 4 4" xfId="6025"/>
    <cellStyle name="40 % - Markeringsfarve3 2 2 4 4 2" xfId="6026"/>
    <cellStyle name="40 % - Markeringsfarve3 2 2 4 4 3" xfId="6027"/>
    <cellStyle name="40 % - Markeringsfarve3 2 2 4 4 4" xfId="6028"/>
    <cellStyle name="40 % - Markeringsfarve3 2 2 4 4 5" xfId="6029"/>
    <cellStyle name="40 % - Markeringsfarve3 2 2 4 4 6" xfId="6030"/>
    <cellStyle name="40 % - Markeringsfarve3 2 2 4 5" xfId="6031"/>
    <cellStyle name="40 % - Markeringsfarve3 2 2 4 5 2" xfId="6032"/>
    <cellStyle name="40 % - Markeringsfarve3 2 2 4 5 3" xfId="6033"/>
    <cellStyle name="40 % - Markeringsfarve3 2 2 4 5 4" xfId="6034"/>
    <cellStyle name="40 % - Markeringsfarve3 2 2 4 5 5" xfId="6035"/>
    <cellStyle name="40 % - Markeringsfarve3 2 2 4 5 6" xfId="6036"/>
    <cellStyle name="40 % - Markeringsfarve3 2 2 4 6" xfId="6037"/>
    <cellStyle name="40 % - Markeringsfarve3 2 2 4 7" xfId="6038"/>
    <cellStyle name="40 % - Markeringsfarve3 2 2 4 8" xfId="6039"/>
    <cellStyle name="40 % - Markeringsfarve3 2 2 4 9" xfId="6040"/>
    <cellStyle name="40 % - Markeringsfarve3 2 2 5" xfId="6041"/>
    <cellStyle name="40 % - Markeringsfarve3 2 2 5 2" xfId="6042"/>
    <cellStyle name="40 % - Markeringsfarve3 2 2 5 2 2" xfId="6043"/>
    <cellStyle name="40 % - Markeringsfarve3 2 2 5 2 3" xfId="6044"/>
    <cellStyle name="40 % - Markeringsfarve3 2 2 5 2 4" xfId="6045"/>
    <cellStyle name="40 % - Markeringsfarve3 2 2 5 2 5" xfId="6046"/>
    <cellStyle name="40 % - Markeringsfarve3 2 2 5 2 6" xfId="6047"/>
    <cellStyle name="40 % - Markeringsfarve3 2 2 5 3" xfId="6048"/>
    <cellStyle name="40 % - Markeringsfarve3 2 2 5 3 2" xfId="6049"/>
    <cellStyle name="40 % - Markeringsfarve3 2 2 5 3 3" xfId="6050"/>
    <cellStyle name="40 % - Markeringsfarve3 2 2 5 3 4" xfId="6051"/>
    <cellStyle name="40 % - Markeringsfarve3 2 2 5 3 5" xfId="6052"/>
    <cellStyle name="40 % - Markeringsfarve3 2 2 5 3 6" xfId="6053"/>
    <cellStyle name="40 % - Markeringsfarve3 2 2 5 4" xfId="6054"/>
    <cellStyle name="40 % - Markeringsfarve3 2 2 5 4 2" xfId="6055"/>
    <cellStyle name="40 % - Markeringsfarve3 2 2 5 4 3" xfId="6056"/>
    <cellStyle name="40 % - Markeringsfarve3 2 2 5 4 4" xfId="6057"/>
    <cellStyle name="40 % - Markeringsfarve3 2 2 5 4 5" xfId="6058"/>
    <cellStyle name="40 % - Markeringsfarve3 2 2 5 4 6" xfId="6059"/>
    <cellStyle name="40 % - Markeringsfarve3 2 2 5 5" xfId="6060"/>
    <cellStyle name="40 % - Markeringsfarve3 2 2 5 6" xfId="6061"/>
    <cellStyle name="40 % - Markeringsfarve3 2 2 5 7" xfId="6062"/>
    <cellStyle name="40 % - Markeringsfarve3 2 2 5 8" xfId="6063"/>
    <cellStyle name="40 % - Markeringsfarve3 2 2 5 9" xfId="6064"/>
    <cellStyle name="40 % - Markeringsfarve3 2 2 6" xfId="6065"/>
    <cellStyle name="40 % - Markeringsfarve3 2 2 6 2" xfId="6066"/>
    <cellStyle name="40 % - Markeringsfarve3 2 2 6 3" xfId="6067"/>
    <cellStyle name="40 % - Markeringsfarve3 2 2 6 4" xfId="6068"/>
    <cellStyle name="40 % - Markeringsfarve3 2 2 6 5" xfId="6069"/>
    <cellStyle name="40 % - Markeringsfarve3 2 2 6 6" xfId="6070"/>
    <cellStyle name="40 % - Markeringsfarve3 2 2 7" xfId="6071"/>
    <cellStyle name="40 % - Markeringsfarve3 2 2 7 2" xfId="6072"/>
    <cellStyle name="40 % - Markeringsfarve3 2 2 7 3" xfId="6073"/>
    <cellStyle name="40 % - Markeringsfarve3 2 2 7 4" xfId="6074"/>
    <cellStyle name="40 % - Markeringsfarve3 2 2 7 5" xfId="6075"/>
    <cellStyle name="40 % - Markeringsfarve3 2 2 7 6" xfId="6076"/>
    <cellStyle name="40 % - Markeringsfarve3 2 2 8" xfId="6077"/>
    <cellStyle name="40 % - Markeringsfarve3 2 2 8 2" xfId="6078"/>
    <cellStyle name="40 % - Markeringsfarve3 2 2 8 3" xfId="6079"/>
    <cellStyle name="40 % - Markeringsfarve3 2 2 8 4" xfId="6080"/>
    <cellStyle name="40 % - Markeringsfarve3 2 2 8 5" xfId="6081"/>
    <cellStyle name="40 % - Markeringsfarve3 2 2 8 6" xfId="6082"/>
    <cellStyle name="40 % - Markeringsfarve3 2 2 9" xfId="6083"/>
    <cellStyle name="40 % - Markeringsfarve3 2 2_Budget" xfId="6084"/>
    <cellStyle name="40 % - Markeringsfarve3 2 3" xfId="6085"/>
    <cellStyle name="40 % - Markeringsfarve3 2 3 10" xfId="6086"/>
    <cellStyle name="40 % - Markeringsfarve3 2 3 11" xfId="6087"/>
    <cellStyle name="40 % - Markeringsfarve3 2 3 12" xfId="6088"/>
    <cellStyle name="40 % - Markeringsfarve3 2 3 13" xfId="6089"/>
    <cellStyle name="40 % - Markeringsfarve3 2 3 2" xfId="6090"/>
    <cellStyle name="40 % - Markeringsfarve3 2 3 2 10" xfId="6091"/>
    <cellStyle name="40 % - Markeringsfarve3 2 3 2 11" xfId="6092"/>
    <cellStyle name="40 % - Markeringsfarve3 2 3 2 2" xfId="6093"/>
    <cellStyle name="40 % - Markeringsfarve3 2 3 2 2 10" xfId="6094"/>
    <cellStyle name="40 % - Markeringsfarve3 2 3 2 2 2" xfId="6095"/>
    <cellStyle name="40 % - Markeringsfarve3 2 3 2 2 2 2" xfId="6096"/>
    <cellStyle name="40 % - Markeringsfarve3 2 3 2 2 2 3" xfId="6097"/>
    <cellStyle name="40 % - Markeringsfarve3 2 3 2 2 2 4" xfId="6098"/>
    <cellStyle name="40 % - Markeringsfarve3 2 3 2 2 2 5" xfId="6099"/>
    <cellStyle name="40 % - Markeringsfarve3 2 3 2 2 2 6" xfId="6100"/>
    <cellStyle name="40 % - Markeringsfarve3 2 3 2 2 3" xfId="6101"/>
    <cellStyle name="40 % - Markeringsfarve3 2 3 2 2 3 2" xfId="6102"/>
    <cellStyle name="40 % - Markeringsfarve3 2 3 2 2 3 3" xfId="6103"/>
    <cellStyle name="40 % - Markeringsfarve3 2 3 2 2 3 4" xfId="6104"/>
    <cellStyle name="40 % - Markeringsfarve3 2 3 2 2 3 5" xfId="6105"/>
    <cellStyle name="40 % - Markeringsfarve3 2 3 2 2 3 6" xfId="6106"/>
    <cellStyle name="40 % - Markeringsfarve3 2 3 2 2 4" xfId="6107"/>
    <cellStyle name="40 % - Markeringsfarve3 2 3 2 2 4 2" xfId="6108"/>
    <cellStyle name="40 % - Markeringsfarve3 2 3 2 2 4 3" xfId="6109"/>
    <cellStyle name="40 % - Markeringsfarve3 2 3 2 2 4 4" xfId="6110"/>
    <cellStyle name="40 % - Markeringsfarve3 2 3 2 2 4 5" xfId="6111"/>
    <cellStyle name="40 % - Markeringsfarve3 2 3 2 2 4 6" xfId="6112"/>
    <cellStyle name="40 % - Markeringsfarve3 2 3 2 2 5" xfId="6113"/>
    <cellStyle name="40 % - Markeringsfarve3 2 3 2 2 5 2" xfId="6114"/>
    <cellStyle name="40 % - Markeringsfarve3 2 3 2 2 5 3" xfId="6115"/>
    <cellStyle name="40 % - Markeringsfarve3 2 3 2 2 5 4" xfId="6116"/>
    <cellStyle name="40 % - Markeringsfarve3 2 3 2 2 5 5" xfId="6117"/>
    <cellStyle name="40 % - Markeringsfarve3 2 3 2 2 5 6" xfId="6118"/>
    <cellStyle name="40 % - Markeringsfarve3 2 3 2 2 6" xfId="6119"/>
    <cellStyle name="40 % - Markeringsfarve3 2 3 2 2 7" xfId="6120"/>
    <cellStyle name="40 % - Markeringsfarve3 2 3 2 2 8" xfId="6121"/>
    <cellStyle name="40 % - Markeringsfarve3 2 3 2 2 9" xfId="6122"/>
    <cellStyle name="40 % - Markeringsfarve3 2 3 2 3" xfId="6123"/>
    <cellStyle name="40 % - Markeringsfarve3 2 3 2 3 2" xfId="6124"/>
    <cellStyle name="40 % - Markeringsfarve3 2 3 2 3 3" xfId="6125"/>
    <cellStyle name="40 % - Markeringsfarve3 2 3 2 3 4" xfId="6126"/>
    <cellStyle name="40 % - Markeringsfarve3 2 3 2 3 5" xfId="6127"/>
    <cellStyle name="40 % - Markeringsfarve3 2 3 2 3 6" xfId="6128"/>
    <cellStyle name="40 % - Markeringsfarve3 2 3 2 4" xfId="6129"/>
    <cellStyle name="40 % - Markeringsfarve3 2 3 2 4 2" xfId="6130"/>
    <cellStyle name="40 % - Markeringsfarve3 2 3 2 4 3" xfId="6131"/>
    <cellStyle name="40 % - Markeringsfarve3 2 3 2 4 4" xfId="6132"/>
    <cellStyle name="40 % - Markeringsfarve3 2 3 2 4 5" xfId="6133"/>
    <cellStyle name="40 % - Markeringsfarve3 2 3 2 4 6" xfId="6134"/>
    <cellStyle name="40 % - Markeringsfarve3 2 3 2 5" xfId="6135"/>
    <cellStyle name="40 % - Markeringsfarve3 2 3 2 5 2" xfId="6136"/>
    <cellStyle name="40 % - Markeringsfarve3 2 3 2 5 3" xfId="6137"/>
    <cellStyle name="40 % - Markeringsfarve3 2 3 2 5 4" xfId="6138"/>
    <cellStyle name="40 % - Markeringsfarve3 2 3 2 5 5" xfId="6139"/>
    <cellStyle name="40 % - Markeringsfarve3 2 3 2 5 6" xfId="6140"/>
    <cellStyle name="40 % - Markeringsfarve3 2 3 2 6" xfId="6141"/>
    <cellStyle name="40 % - Markeringsfarve3 2 3 2 6 2" xfId="6142"/>
    <cellStyle name="40 % - Markeringsfarve3 2 3 2 6 3" xfId="6143"/>
    <cellStyle name="40 % - Markeringsfarve3 2 3 2 6 4" xfId="6144"/>
    <cellStyle name="40 % - Markeringsfarve3 2 3 2 6 5" xfId="6145"/>
    <cellStyle name="40 % - Markeringsfarve3 2 3 2 6 6" xfId="6146"/>
    <cellStyle name="40 % - Markeringsfarve3 2 3 2 7" xfId="6147"/>
    <cellStyle name="40 % - Markeringsfarve3 2 3 2 8" xfId="6148"/>
    <cellStyle name="40 % - Markeringsfarve3 2 3 2 9" xfId="6149"/>
    <cellStyle name="40 % - Markeringsfarve3 2 3 3" xfId="6150"/>
    <cellStyle name="40 % - Markeringsfarve3 2 3 3 10" xfId="6151"/>
    <cellStyle name="40 % - Markeringsfarve3 2 3 3 2" xfId="6152"/>
    <cellStyle name="40 % - Markeringsfarve3 2 3 3 2 2" xfId="6153"/>
    <cellStyle name="40 % - Markeringsfarve3 2 3 3 2 3" xfId="6154"/>
    <cellStyle name="40 % - Markeringsfarve3 2 3 3 2 4" xfId="6155"/>
    <cellStyle name="40 % - Markeringsfarve3 2 3 3 2 5" xfId="6156"/>
    <cellStyle name="40 % - Markeringsfarve3 2 3 3 2 6" xfId="6157"/>
    <cellStyle name="40 % - Markeringsfarve3 2 3 3 3" xfId="6158"/>
    <cellStyle name="40 % - Markeringsfarve3 2 3 3 3 2" xfId="6159"/>
    <cellStyle name="40 % - Markeringsfarve3 2 3 3 3 3" xfId="6160"/>
    <cellStyle name="40 % - Markeringsfarve3 2 3 3 3 4" xfId="6161"/>
    <cellStyle name="40 % - Markeringsfarve3 2 3 3 3 5" xfId="6162"/>
    <cellStyle name="40 % - Markeringsfarve3 2 3 3 3 6" xfId="6163"/>
    <cellStyle name="40 % - Markeringsfarve3 2 3 3 4" xfId="6164"/>
    <cellStyle name="40 % - Markeringsfarve3 2 3 3 4 2" xfId="6165"/>
    <cellStyle name="40 % - Markeringsfarve3 2 3 3 4 3" xfId="6166"/>
    <cellStyle name="40 % - Markeringsfarve3 2 3 3 4 4" xfId="6167"/>
    <cellStyle name="40 % - Markeringsfarve3 2 3 3 4 5" xfId="6168"/>
    <cellStyle name="40 % - Markeringsfarve3 2 3 3 4 6" xfId="6169"/>
    <cellStyle name="40 % - Markeringsfarve3 2 3 3 5" xfId="6170"/>
    <cellStyle name="40 % - Markeringsfarve3 2 3 3 5 2" xfId="6171"/>
    <cellStyle name="40 % - Markeringsfarve3 2 3 3 5 3" xfId="6172"/>
    <cellStyle name="40 % - Markeringsfarve3 2 3 3 5 4" xfId="6173"/>
    <cellStyle name="40 % - Markeringsfarve3 2 3 3 5 5" xfId="6174"/>
    <cellStyle name="40 % - Markeringsfarve3 2 3 3 5 6" xfId="6175"/>
    <cellStyle name="40 % - Markeringsfarve3 2 3 3 6" xfId="6176"/>
    <cellStyle name="40 % - Markeringsfarve3 2 3 3 7" xfId="6177"/>
    <cellStyle name="40 % - Markeringsfarve3 2 3 3 8" xfId="6178"/>
    <cellStyle name="40 % - Markeringsfarve3 2 3 3 9" xfId="6179"/>
    <cellStyle name="40 % - Markeringsfarve3 2 3 4" xfId="6180"/>
    <cellStyle name="40 % - Markeringsfarve3 2 3 4 2" xfId="6181"/>
    <cellStyle name="40 % - Markeringsfarve3 2 3 4 3" xfId="6182"/>
    <cellStyle name="40 % - Markeringsfarve3 2 3 4 4" xfId="6183"/>
    <cellStyle name="40 % - Markeringsfarve3 2 3 4 5" xfId="6184"/>
    <cellStyle name="40 % - Markeringsfarve3 2 3 4 6" xfId="6185"/>
    <cellStyle name="40 % - Markeringsfarve3 2 3 5" xfId="6186"/>
    <cellStyle name="40 % - Markeringsfarve3 2 3 5 2" xfId="6187"/>
    <cellStyle name="40 % - Markeringsfarve3 2 3 5 3" xfId="6188"/>
    <cellStyle name="40 % - Markeringsfarve3 2 3 5 4" xfId="6189"/>
    <cellStyle name="40 % - Markeringsfarve3 2 3 5 5" xfId="6190"/>
    <cellStyle name="40 % - Markeringsfarve3 2 3 5 6" xfId="6191"/>
    <cellStyle name="40 % - Markeringsfarve3 2 3 6" xfId="6192"/>
    <cellStyle name="40 % - Markeringsfarve3 2 3 6 2" xfId="6193"/>
    <cellStyle name="40 % - Markeringsfarve3 2 3 6 3" xfId="6194"/>
    <cellStyle name="40 % - Markeringsfarve3 2 3 6 4" xfId="6195"/>
    <cellStyle name="40 % - Markeringsfarve3 2 3 6 5" xfId="6196"/>
    <cellStyle name="40 % - Markeringsfarve3 2 3 6 6" xfId="6197"/>
    <cellStyle name="40 % - Markeringsfarve3 2 3 7" xfId="6198"/>
    <cellStyle name="40 % - Markeringsfarve3 2 3 7 2" xfId="6199"/>
    <cellStyle name="40 % - Markeringsfarve3 2 3 7 3" xfId="6200"/>
    <cellStyle name="40 % - Markeringsfarve3 2 3 7 4" xfId="6201"/>
    <cellStyle name="40 % - Markeringsfarve3 2 3 7 5" xfId="6202"/>
    <cellStyle name="40 % - Markeringsfarve3 2 3 7 6" xfId="6203"/>
    <cellStyle name="40 % - Markeringsfarve3 2 3 8" xfId="6204"/>
    <cellStyle name="40 % - Markeringsfarve3 2 3 9" xfId="6205"/>
    <cellStyle name="40 % - Markeringsfarve3 2 4" xfId="6206"/>
    <cellStyle name="40 % - Markeringsfarve3 2 4 10" xfId="6207"/>
    <cellStyle name="40 % - Markeringsfarve3 2 4 11" xfId="6208"/>
    <cellStyle name="40 % - Markeringsfarve3 2 4 2" xfId="6209"/>
    <cellStyle name="40 % - Markeringsfarve3 2 4 2 10" xfId="6210"/>
    <cellStyle name="40 % - Markeringsfarve3 2 4 2 2" xfId="6211"/>
    <cellStyle name="40 % - Markeringsfarve3 2 4 2 2 2" xfId="6212"/>
    <cellStyle name="40 % - Markeringsfarve3 2 4 2 2 2 2" xfId="6213"/>
    <cellStyle name="40 % - Markeringsfarve3 2 4 2 2 2 3" xfId="6214"/>
    <cellStyle name="40 % - Markeringsfarve3 2 4 2 2 2 4" xfId="6215"/>
    <cellStyle name="40 % - Markeringsfarve3 2 4 2 2 2 5" xfId="6216"/>
    <cellStyle name="40 % - Markeringsfarve3 2 4 2 2 2 6" xfId="6217"/>
    <cellStyle name="40 % - Markeringsfarve3 2 4 2 2 3" xfId="6218"/>
    <cellStyle name="40 % - Markeringsfarve3 2 4 2 2 3 2" xfId="6219"/>
    <cellStyle name="40 % - Markeringsfarve3 2 4 2 2 3 3" xfId="6220"/>
    <cellStyle name="40 % - Markeringsfarve3 2 4 2 2 3 4" xfId="6221"/>
    <cellStyle name="40 % - Markeringsfarve3 2 4 2 2 3 5" xfId="6222"/>
    <cellStyle name="40 % - Markeringsfarve3 2 4 2 2 3 6" xfId="6223"/>
    <cellStyle name="40 % - Markeringsfarve3 2 4 2 2 4" xfId="6224"/>
    <cellStyle name="40 % - Markeringsfarve3 2 4 2 2 4 2" xfId="6225"/>
    <cellStyle name="40 % - Markeringsfarve3 2 4 2 2 4 3" xfId="6226"/>
    <cellStyle name="40 % - Markeringsfarve3 2 4 2 2 4 4" xfId="6227"/>
    <cellStyle name="40 % - Markeringsfarve3 2 4 2 2 4 5" xfId="6228"/>
    <cellStyle name="40 % - Markeringsfarve3 2 4 2 2 4 6" xfId="6229"/>
    <cellStyle name="40 % - Markeringsfarve3 2 4 2 2 5" xfId="6230"/>
    <cellStyle name="40 % - Markeringsfarve3 2 4 2 2 6" xfId="6231"/>
    <cellStyle name="40 % - Markeringsfarve3 2 4 2 2 7" xfId="6232"/>
    <cellStyle name="40 % - Markeringsfarve3 2 4 2 2 8" xfId="6233"/>
    <cellStyle name="40 % - Markeringsfarve3 2 4 2 2 9" xfId="6234"/>
    <cellStyle name="40 % - Markeringsfarve3 2 4 2 3" xfId="6235"/>
    <cellStyle name="40 % - Markeringsfarve3 2 4 2 3 2" xfId="6236"/>
    <cellStyle name="40 % - Markeringsfarve3 2 4 2 3 3" xfId="6237"/>
    <cellStyle name="40 % - Markeringsfarve3 2 4 2 3 4" xfId="6238"/>
    <cellStyle name="40 % - Markeringsfarve3 2 4 2 3 5" xfId="6239"/>
    <cellStyle name="40 % - Markeringsfarve3 2 4 2 3 6" xfId="6240"/>
    <cellStyle name="40 % - Markeringsfarve3 2 4 2 4" xfId="6241"/>
    <cellStyle name="40 % - Markeringsfarve3 2 4 2 4 2" xfId="6242"/>
    <cellStyle name="40 % - Markeringsfarve3 2 4 2 4 3" xfId="6243"/>
    <cellStyle name="40 % - Markeringsfarve3 2 4 2 4 4" xfId="6244"/>
    <cellStyle name="40 % - Markeringsfarve3 2 4 2 4 5" xfId="6245"/>
    <cellStyle name="40 % - Markeringsfarve3 2 4 2 4 6" xfId="6246"/>
    <cellStyle name="40 % - Markeringsfarve3 2 4 2 5" xfId="6247"/>
    <cellStyle name="40 % - Markeringsfarve3 2 4 2 5 2" xfId="6248"/>
    <cellStyle name="40 % - Markeringsfarve3 2 4 2 5 3" xfId="6249"/>
    <cellStyle name="40 % - Markeringsfarve3 2 4 2 5 4" xfId="6250"/>
    <cellStyle name="40 % - Markeringsfarve3 2 4 2 5 5" xfId="6251"/>
    <cellStyle name="40 % - Markeringsfarve3 2 4 2 5 6" xfId="6252"/>
    <cellStyle name="40 % - Markeringsfarve3 2 4 2 6" xfId="6253"/>
    <cellStyle name="40 % - Markeringsfarve3 2 4 2 7" xfId="6254"/>
    <cellStyle name="40 % - Markeringsfarve3 2 4 2 8" xfId="6255"/>
    <cellStyle name="40 % - Markeringsfarve3 2 4 2 9" xfId="6256"/>
    <cellStyle name="40 % - Markeringsfarve3 2 4 3" xfId="6257"/>
    <cellStyle name="40 % - Markeringsfarve3 2 4 3 2" xfId="6258"/>
    <cellStyle name="40 % - Markeringsfarve3 2 4 3 2 2" xfId="6259"/>
    <cellStyle name="40 % - Markeringsfarve3 2 4 3 2 3" xfId="6260"/>
    <cellStyle name="40 % - Markeringsfarve3 2 4 3 2 4" xfId="6261"/>
    <cellStyle name="40 % - Markeringsfarve3 2 4 3 2 5" xfId="6262"/>
    <cellStyle name="40 % - Markeringsfarve3 2 4 3 2 6" xfId="6263"/>
    <cellStyle name="40 % - Markeringsfarve3 2 4 3 3" xfId="6264"/>
    <cellStyle name="40 % - Markeringsfarve3 2 4 3 3 2" xfId="6265"/>
    <cellStyle name="40 % - Markeringsfarve3 2 4 3 3 3" xfId="6266"/>
    <cellStyle name="40 % - Markeringsfarve3 2 4 3 3 4" xfId="6267"/>
    <cellStyle name="40 % - Markeringsfarve3 2 4 3 3 5" xfId="6268"/>
    <cellStyle name="40 % - Markeringsfarve3 2 4 3 3 6" xfId="6269"/>
    <cellStyle name="40 % - Markeringsfarve3 2 4 3 4" xfId="6270"/>
    <cellStyle name="40 % - Markeringsfarve3 2 4 3 4 2" xfId="6271"/>
    <cellStyle name="40 % - Markeringsfarve3 2 4 3 4 3" xfId="6272"/>
    <cellStyle name="40 % - Markeringsfarve3 2 4 3 4 4" xfId="6273"/>
    <cellStyle name="40 % - Markeringsfarve3 2 4 3 4 5" xfId="6274"/>
    <cellStyle name="40 % - Markeringsfarve3 2 4 3 4 6" xfId="6275"/>
    <cellStyle name="40 % - Markeringsfarve3 2 4 3 5" xfId="6276"/>
    <cellStyle name="40 % - Markeringsfarve3 2 4 3 6" xfId="6277"/>
    <cellStyle name="40 % - Markeringsfarve3 2 4 3 7" xfId="6278"/>
    <cellStyle name="40 % - Markeringsfarve3 2 4 3 8" xfId="6279"/>
    <cellStyle name="40 % - Markeringsfarve3 2 4 3 9" xfId="6280"/>
    <cellStyle name="40 % - Markeringsfarve3 2 4 4" xfId="6281"/>
    <cellStyle name="40 % - Markeringsfarve3 2 4 4 2" xfId="6282"/>
    <cellStyle name="40 % - Markeringsfarve3 2 4 4 3" xfId="6283"/>
    <cellStyle name="40 % - Markeringsfarve3 2 4 4 4" xfId="6284"/>
    <cellStyle name="40 % - Markeringsfarve3 2 4 4 5" xfId="6285"/>
    <cellStyle name="40 % - Markeringsfarve3 2 4 4 6" xfId="6286"/>
    <cellStyle name="40 % - Markeringsfarve3 2 4 5" xfId="6287"/>
    <cellStyle name="40 % - Markeringsfarve3 2 4 5 2" xfId="6288"/>
    <cellStyle name="40 % - Markeringsfarve3 2 4 5 3" xfId="6289"/>
    <cellStyle name="40 % - Markeringsfarve3 2 4 5 4" xfId="6290"/>
    <cellStyle name="40 % - Markeringsfarve3 2 4 5 5" xfId="6291"/>
    <cellStyle name="40 % - Markeringsfarve3 2 4 5 6" xfId="6292"/>
    <cellStyle name="40 % - Markeringsfarve3 2 4 6" xfId="6293"/>
    <cellStyle name="40 % - Markeringsfarve3 2 4 6 2" xfId="6294"/>
    <cellStyle name="40 % - Markeringsfarve3 2 4 6 3" xfId="6295"/>
    <cellStyle name="40 % - Markeringsfarve3 2 4 6 4" xfId="6296"/>
    <cellStyle name="40 % - Markeringsfarve3 2 4 6 5" xfId="6297"/>
    <cellStyle name="40 % - Markeringsfarve3 2 4 6 6" xfId="6298"/>
    <cellStyle name="40 % - Markeringsfarve3 2 4 7" xfId="6299"/>
    <cellStyle name="40 % - Markeringsfarve3 2 4 8" xfId="6300"/>
    <cellStyle name="40 % - Markeringsfarve3 2 4 9" xfId="6301"/>
    <cellStyle name="40 % - Markeringsfarve3 2 5" xfId="6302"/>
    <cellStyle name="40 % - Markeringsfarve3 2 5 10" xfId="6303"/>
    <cellStyle name="40 % - Markeringsfarve3 2 5 2" xfId="6304"/>
    <cellStyle name="40 % - Markeringsfarve3 2 5 2 2" xfId="6305"/>
    <cellStyle name="40 % - Markeringsfarve3 2 5 2 2 2" xfId="6306"/>
    <cellStyle name="40 % - Markeringsfarve3 2 5 2 2 3" xfId="6307"/>
    <cellStyle name="40 % - Markeringsfarve3 2 5 2 2 4" xfId="6308"/>
    <cellStyle name="40 % - Markeringsfarve3 2 5 2 2 5" xfId="6309"/>
    <cellStyle name="40 % - Markeringsfarve3 2 5 2 2 6" xfId="6310"/>
    <cellStyle name="40 % - Markeringsfarve3 2 5 2 3" xfId="6311"/>
    <cellStyle name="40 % - Markeringsfarve3 2 5 2 3 2" xfId="6312"/>
    <cellStyle name="40 % - Markeringsfarve3 2 5 2 3 3" xfId="6313"/>
    <cellStyle name="40 % - Markeringsfarve3 2 5 2 3 4" xfId="6314"/>
    <cellStyle name="40 % - Markeringsfarve3 2 5 2 3 5" xfId="6315"/>
    <cellStyle name="40 % - Markeringsfarve3 2 5 2 3 6" xfId="6316"/>
    <cellStyle name="40 % - Markeringsfarve3 2 5 2 4" xfId="6317"/>
    <cellStyle name="40 % - Markeringsfarve3 2 5 2 4 2" xfId="6318"/>
    <cellStyle name="40 % - Markeringsfarve3 2 5 2 4 3" xfId="6319"/>
    <cellStyle name="40 % - Markeringsfarve3 2 5 2 4 4" xfId="6320"/>
    <cellStyle name="40 % - Markeringsfarve3 2 5 2 4 5" xfId="6321"/>
    <cellStyle name="40 % - Markeringsfarve3 2 5 2 4 6" xfId="6322"/>
    <cellStyle name="40 % - Markeringsfarve3 2 5 2 5" xfId="6323"/>
    <cellStyle name="40 % - Markeringsfarve3 2 5 2 6" xfId="6324"/>
    <cellStyle name="40 % - Markeringsfarve3 2 5 2 7" xfId="6325"/>
    <cellStyle name="40 % - Markeringsfarve3 2 5 2 8" xfId="6326"/>
    <cellStyle name="40 % - Markeringsfarve3 2 5 2 9" xfId="6327"/>
    <cellStyle name="40 % - Markeringsfarve3 2 5 3" xfId="6328"/>
    <cellStyle name="40 % - Markeringsfarve3 2 5 3 2" xfId="6329"/>
    <cellStyle name="40 % - Markeringsfarve3 2 5 3 3" xfId="6330"/>
    <cellStyle name="40 % - Markeringsfarve3 2 5 3 4" xfId="6331"/>
    <cellStyle name="40 % - Markeringsfarve3 2 5 3 5" xfId="6332"/>
    <cellStyle name="40 % - Markeringsfarve3 2 5 3 6" xfId="6333"/>
    <cellStyle name="40 % - Markeringsfarve3 2 5 4" xfId="6334"/>
    <cellStyle name="40 % - Markeringsfarve3 2 5 4 2" xfId="6335"/>
    <cellStyle name="40 % - Markeringsfarve3 2 5 4 3" xfId="6336"/>
    <cellStyle name="40 % - Markeringsfarve3 2 5 4 4" xfId="6337"/>
    <cellStyle name="40 % - Markeringsfarve3 2 5 4 5" xfId="6338"/>
    <cellStyle name="40 % - Markeringsfarve3 2 5 4 6" xfId="6339"/>
    <cellStyle name="40 % - Markeringsfarve3 2 5 5" xfId="6340"/>
    <cellStyle name="40 % - Markeringsfarve3 2 5 5 2" xfId="6341"/>
    <cellStyle name="40 % - Markeringsfarve3 2 5 5 3" xfId="6342"/>
    <cellStyle name="40 % - Markeringsfarve3 2 5 5 4" xfId="6343"/>
    <cellStyle name="40 % - Markeringsfarve3 2 5 5 5" xfId="6344"/>
    <cellStyle name="40 % - Markeringsfarve3 2 5 5 6" xfId="6345"/>
    <cellStyle name="40 % - Markeringsfarve3 2 5 6" xfId="6346"/>
    <cellStyle name="40 % - Markeringsfarve3 2 5 7" xfId="6347"/>
    <cellStyle name="40 % - Markeringsfarve3 2 5 8" xfId="6348"/>
    <cellStyle name="40 % - Markeringsfarve3 2 5 9" xfId="6349"/>
    <cellStyle name="40 % - Markeringsfarve3 2 6" xfId="6350"/>
    <cellStyle name="40 % - Markeringsfarve3 2 6 2" xfId="6351"/>
    <cellStyle name="40 % - Markeringsfarve3 2 6 2 2" xfId="6352"/>
    <cellStyle name="40 % - Markeringsfarve3 2 6 2 3" xfId="6353"/>
    <cellStyle name="40 % - Markeringsfarve3 2 6 2 4" xfId="6354"/>
    <cellStyle name="40 % - Markeringsfarve3 2 6 2 5" xfId="6355"/>
    <cellStyle name="40 % - Markeringsfarve3 2 6 2 6" xfId="6356"/>
    <cellStyle name="40 % - Markeringsfarve3 2 6 3" xfId="6357"/>
    <cellStyle name="40 % - Markeringsfarve3 2 6 3 2" xfId="6358"/>
    <cellStyle name="40 % - Markeringsfarve3 2 6 3 3" xfId="6359"/>
    <cellStyle name="40 % - Markeringsfarve3 2 6 3 4" xfId="6360"/>
    <cellStyle name="40 % - Markeringsfarve3 2 6 3 5" xfId="6361"/>
    <cellStyle name="40 % - Markeringsfarve3 2 6 3 6" xfId="6362"/>
    <cellStyle name="40 % - Markeringsfarve3 2 6 4" xfId="6363"/>
    <cellStyle name="40 % - Markeringsfarve3 2 6 4 2" xfId="6364"/>
    <cellStyle name="40 % - Markeringsfarve3 2 6 4 3" xfId="6365"/>
    <cellStyle name="40 % - Markeringsfarve3 2 6 4 4" xfId="6366"/>
    <cellStyle name="40 % - Markeringsfarve3 2 6 4 5" xfId="6367"/>
    <cellStyle name="40 % - Markeringsfarve3 2 6 4 6" xfId="6368"/>
    <cellStyle name="40 % - Markeringsfarve3 2 6 5" xfId="6369"/>
    <cellStyle name="40 % - Markeringsfarve3 2 6 6" xfId="6370"/>
    <cellStyle name="40 % - Markeringsfarve3 2 6 7" xfId="6371"/>
    <cellStyle name="40 % - Markeringsfarve3 2 6 8" xfId="6372"/>
    <cellStyle name="40 % - Markeringsfarve3 2 6 9" xfId="6373"/>
    <cellStyle name="40 % - Markeringsfarve3 2 7" xfId="6374"/>
    <cellStyle name="40 % - Markeringsfarve3 2 7 2" xfId="6375"/>
    <cellStyle name="40 % - Markeringsfarve3 2 7 3" xfId="6376"/>
    <cellStyle name="40 % - Markeringsfarve3 2 7 4" xfId="6377"/>
    <cellStyle name="40 % - Markeringsfarve3 2 7 5" xfId="6378"/>
    <cellStyle name="40 % - Markeringsfarve3 2 7 6" xfId="6379"/>
    <cellStyle name="40 % - Markeringsfarve3 2 8" xfId="6380"/>
    <cellStyle name="40 % - Markeringsfarve3 2 8 2" xfId="6381"/>
    <cellStyle name="40 % - Markeringsfarve3 2 8 3" xfId="6382"/>
    <cellStyle name="40 % - Markeringsfarve3 2 8 4" xfId="6383"/>
    <cellStyle name="40 % - Markeringsfarve3 2 8 5" xfId="6384"/>
    <cellStyle name="40 % - Markeringsfarve3 2 8 6" xfId="6385"/>
    <cellStyle name="40 % - Markeringsfarve3 2 9" xfId="6386"/>
    <cellStyle name="40 % - Markeringsfarve3 2 9 2" xfId="6387"/>
    <cellStyle name="40 % - Markeringsfarve3 2 9 3" xfId="6388"/>
    <cellStyle name="40 % - Markeringsfarve3 2 9 4" xfId="6389"/>
    <cellStyle name="40 % - Markeringsfarve3 2 9 5" xfId="6390"/>
    <cellStyle name="40 % - Markeringsfarve3 2 9 6" xfId="6391"/>
    <cellStyle name="40 % - Markeringsfarve3 2_Budget" xfId="6392"/>
    <cellStyle name="40 % - Markeringsfarve3 20" xfId="10299"/>
    <cellStyle name="40 % - Markeringsfarve3 3" xfId="6393"/>
    <cellStyle name="40 % - Markeringsfarve3 3 2" xfId="6394"/>
    <cellStyle name="40 % - Markeringsfarve3 3 2 2" xfId="6395"/>
    <cellStyle name="40 % - Markeringsfarve3 3 2 2 2" xfId="6396"/>
    <cellStyle name="40 % - Markeringsfarve3 3 2 2 2 2" xfId="6397"/>
    <cellStyle name="40 % - Markeringsfarve3 3 2 2 2 3" xfId="6398"/>
    <cellStyle name="40 % - Markeringsfarve3 3 2 2 2 4" xfId="6399"/>
    <cellStyle name="40 % - Markeringsfarve3 3 2 2 2 5" xfId="6400"/>
    <cellStyle name="40 % - Markeringsfarve3 3 2 2 2 6" xfId="6401"/>
    <cellStyle name="40 % - Markeringsfarve3 3 2 2 3" xfId="6402"/>
    <cellStyle name="40 % - Markeringsfarve3 3 2 2 4" xfId="6403"/>
    <cellStyle name="40 % - Markeringsfarve3 3 2 2 5" xfId="6404"/>
    <cellStyle name="40 % - Markeringsfarve3 3 2 2 6" xfId="6405"/>
    <cellStyle name="40 % - Markeringsfarve3 3 2 2 7" xfId="6406"/>
    <cellStyle name="40 % - Markeringsfarve3 3 2 3" xfId="6407"/>
    <cellStyle name="40 % - Markeringsfarve3 3 2 3 2" xfId="6408"/>
    <cellStyle name="40 % - Markeringsfarve3 3 2 3 3" xfId="6409"/>
    <cellStyle name="40 % - Markeringsfarve3 3 2 3 4" xfId="6410"/>
    <cellStyle name="40 % - Markeringsfarve3 3 2 3 5" xfId="6411"/>
    <cellStyle name="40 % - Markeringsfarve3 3 2 3 6" xfId="6412"/>
    <cellStyle name="40 % - Markeringsfarve3 3 2 4" xfId="6413"/>
    <cellStyle name="40 % - Markeringsfarve3 3 2 5" xfId="6414"/>
    <cellStyle name="40 % - Markeringsfarve3 3 2 6" xfId="6415"/>
    <cellStyle name="40 % - Markeringsfarve3 3 2 7" xfId="6416"/>
    <cellStyle name="40 % - Markeringsfarve3 3 2 8" xfId="6417"/>
    <cellStyle name="40 % - Markeringsfarve3 3 2 9" xfId="6418"/>
    <cellStyle name="40 % - Markeringsfarve3 3 3" xfId="6419"/>
    <cellStyle name="40 % - Markeringsfarve3 3_Budget" xfId="6420"/>
    <cellStyle name="40 % - Markeringsfarve3 4" xfId="6421"/>
    <cellStyle name="40 % - Markeringsfarve3 4 2" xfId="6422"/>
    <cellStyle name="40 % - Markeringsfarve3 5" xfId="6423"/>
    <cellStyle name="40 % - Markeringsfarve3 6" xfId="6424"/>
    <cellStyle name="40 % - Markeringsfarve3 6 10" xfId="6425"/>
    <cellStyle name="40 % - Markeringsfarve3 6 2" xfId="6426"/>
    <cellStyle name="40 % - Markeringsfarve3 6 2 2" xfId="6427"/>
    <cellStyle name="40 % - Markeringsfarve3 6 2 2 2" xfId="6428"/>
    <cellStyle name="40 % - Markeringsfarve3 6 2 2 3" xfId="6429"/>
    <cellStyle name="40 % - Markeringsfarve3 6 2 2 4" xfId="6430"/>
    <cellStyle name="40 % - Markeringsfarve3 6 2 2 5" xfId="6431"/>
    <cellStyle name="40 % - Markeringsfarve3 6 2 2 6" xfId="6432"/>
    <cellStyle name="40 % - Markeringsfarve3 6 2 3" xfId="6433"/>
    <cellStyle name="40 % - Markeringsfarve3 6 2 3 2" xfId="6434"/>
    <cellStyle name="40 % - Markeringsfarve3 6 2 3 3" xfId="6435"/>
    <cellStyle name="40 % - Markeringsfarve3 6 2 3 4" xfId="6436"/>
    <cellStyle name="40 % - Markeringsfarve3 6 2 3 5" xfId="6437"/>
    <cellStyle name="40 % - Markeringsfarve3 6 2 3 6" xfId="6438"/>
    <cellStyle name="40 % - Markeringsfarve3 6 2 4" xfId="6439"/>
    <cellStyle name="40 % - Markeringsfarve3 6 2 5" xfId="6440"/>
    <cellStyle name="40 % - Markeringsfarve3 6 2 6" xfId="6441"/>
    <cellStyle name="40 % - Markeringsfarve3 6 2 7" xfId="6442"/>
    <cellStyle name="40 % - Markeringsfarve3 6 2 8" xfId="6443"/>
    <cellStyle name="40 % - Markeringsfarve3 6 3" xfId="6444"/>
    <cellStyle name="40 % - Markeringsfarve3 6 4" xfId="6445"/>
    <cellStyle name="40 % - Markeringsfarve3 6 4 2" xfId="6446"/>
    <cellStyle name="40 % - Markeringsfarve3 6 4 3" xfId="6447"/>
    <cellStyle name="40 % - Markeringsfarve3 6 4 4" xfId="6448"/>
    <cellStyle name="40 % - Markeringsfarve3 6 4 5" xfId="6449"/>
    <cellStyle name="40 % - Markeringsfarve3 6 4 6" xfId="6450"/>
    <cellStyle name="40 % - Markeringsfarve3 6 5" xfId="6451"/>
    <cellStyle name="40 % - Markeringsfarve3 6 5 2" xfId="6452"/>
    <cellStyle name="40 % - Markeringsfarve3 6 5 3" xfId="6453"/>
    <cellStyle name="40 % - Markeringsfarve3 6 5 4" xfId="6454"/>
    <cellStyle name="40 % - Markeringsfarve3 6 5 5" xfId="6455"/>
    <cellStyle name="40 % - Markeringsfarve3 6 5 6" xfId="6456"/>
    <cellStyle name="40 % - Markeringsfarve3 6 6" xfId="6457"/>
    <cellStyle name="40 % - Markeringsfarve3 6 7" xfId="6458"/>
    <cellStyle name="40 % - Markeringsfarve3 6 8" xfId="6459"/>
    <cellStyle name="40 % - Markeringsfarve3 6 9" xfId="6460"/>
    <cellStyle name="40 % - Markeringsfarve3 7" xfId="6461"/>
    <cellStyle name="40 % - Markeringsfarve3 8" xfId="6462"/>
    <cellStyle name="40 % - Markeringsfarve3 9" xfId="6463"/>
    <cellStyle name="40 % - Markeringsfarve4" xfId="6464" builtinId="43" customBuiltin="1"/>
    <cellStyle name="40 % - Markeringsfarve4 10" xfId="6465"/>
    <cellStyle name="40 % - Markeringsfarve4 11" xfId="6466"/>
    <cellStyle name="40 % - Markeringsfarve4 11 2" xfId="6467"/>
    <cellStyle name="40 % - Markeringsfarve4 12" xfId="6468"/>
    <cellStyle name="40 % - Markeringsfarve4 13" xfId="6469"/>
    <cellStyle name="40 % - Markeringsfarve4 14" xfId="6470"/>
    <cellStyle name="40 % - Markeringsfarve4 15" xfId="6471"/>
    <cellStyle name="40 % - Markeringsfarve4 16" xfId="6472"/>
    <cellStyle name="40 % - Markeringsfarve4 17" xfId="6473"/>
    <cellStyle name="40 % - Markeringsfarve4 18" xfId="6474"/>
    <cellStyle name="40 % - Markeringsfarve4 19" xfId="6475"/>
    <cellStyle name="40 % - Markeringsfarve4 2" xfId="6476"/>
    <cellStyle name="40 % - Markeringsfarve4 2 10" xfId="6477"/>
    <cellStyle name="40 % - Markeringsfarve4 2 11" xfId="6478"/>
    <cellStyle name="40 % - Markeringsfarve4 2 12" xfId="6479"/>
    <cellStyle name="40 % - Markeringsfarve4 2 13" xfId="6480"/>
    <cellStyle name="40 % - Markeringsfarve4 2 14" xfId="6481"/>
    <cellStyle name="40 % - Markeringsfarve4 2 15" xfId="6482"/>
    <cellStyle name="40 % - Markeringsfarve4 2 16" xfId="6483"/>
    <cellStyle name="40 % - Markeringsfarve4 2 17" xfId="6484"/>
    <cellStyle name="40 % - Markeringsfarve4 2 18" xfId="10302"/>
    <cellStyle name="40 % - Markeringsfarve4 2 2" xfId="6485"/>
    <cellStyle name="40 % - Markeringsfarve4 2 2 10" xfId="6486"/>
    <cellStyle name="40 % - Markeringsfarve4 2 2 11" xfId="6487"/>
    <cellStyle name="40 % - Markeringsfarve4 2 2 12" xfId="6488"/>
    <cellStyle name="40 % - Markeringsfarve4 2 2 13" xfId="6489"/>
    <cellStyle name="40 % - Markeringsfarve4 2 2 14" xfId="6490"/>
    <cellStyle name="40 % - Markeringsfarve4 2 2 2" xfId="6491"/>
    <cellStyle name="40 % - Markeringsfarve4 2 2 2 10" xfId="6492"/>
    <cellStyle name="40 % - Markeringsfarve4 2 2 2 11" xfId="6493"/>
    <cellStyle name="40 % - Markeringsfarve4 2 2 2 12" xfId="6494"/>
    <cellStyle name="40 % - Markeringsfarve4 2 2 2 2" xfId="6495"/>
    <cellStyle name="40 % - Markeringsfarve4 2 2 2 2 10" xfId="6496"/>
    <cellStyle name="40 % - Markeringsfarve4 2 2 2 2 11" xfId="6497"/>
    <cellStyle name="40 % - Markeringsfarve4 2 2 2 2 2" xfId="6498"/>
    <cellStyle name="40 % - Markeringsfarve4 2 2 2 2 2 10" xfId="6499"/>
    <cellStyle name="40 % - Markeringsfarve4 2 2 2 2 2 2" xfId="6500"/>
    <cellStyle name="40 % - Markeringsfarve4 2 2 2 2 2 2 2" xfId="6501"/>
    <cellStyle name="40 % - Markeringsfarve4 2 2 2 2 2 2 3" xfId="6502"/>
    <cellStyle name="40 % - Markeringsfarve4 2 2 2 2 2 2 4" xfId="6503"/>
    <cellStyle name="40 % - Markeringsfarve4 2 2 2 2 2 2 5" xfId="6504"/>
    <cellStyle name="40 % - Markeringsfarve4 2 2 2 2 2 2 6" xfId="6505"/>
    <cellStyle name="40 % - Markeringsfarve4 2 2 2 2 2 3" xfId="6506"/>
    <cellStyle name="40 % - Markeringsfarve4 2 2 2 2 2 3 2" xfId="6507"/>
    <cellStyle name="40 % - Markeringsfarve4 2 2 2 2 2 3 3" xfId="6508"/>
    <cellStyle name="40 % - Markeringsfarve4 2 2 2 2 2 3 4" xfId="6509"/>
    <cellStyle name="40 % - Markeringsfarve4 2 2 2 2 2 3 5" xfId="6510"/>
    <cellStyle name="40 % - Markeringsfarve4 2 2 2 2 2 3 6" xfId="6511"/>
    <cellStyle name="40 % - Markeringsfarve4 2 2 2 2 2 4" xfId="6512"/>
    <cellStyle name="40 % - Markeringsfarve4 2 2 2 2 2 4 2" xfId="6513"/>
    <cellStyle name="40 % - Markeringsfarve4 2 2 2 2 2 4 3" xfId="6514"/>
    <cellStyle name="40 % - Markeringsfarve4 2 2 2 2 2 4 4" xfId="6515"/>
    <cellStyle name="40 % - Markeringsfarve4 2 2 2 2 2 4 5" xfId="6516"/>
    <cellStyle name="40 % - Markeringsfarve4 2 2 2 2 2 4 6" xfId="6517"/>
    <cellStyle name="40 % - Markeringsfarve4 2 2 2 2 2 5" xfId="6518"/>
    <cellStyle name="40 % - Markeringsfarve4 2 2 2 2 2 5 2" xfId="6519"/>
    <cellStyle name="40 % - Markeringsfarve4 2 2 2 2 2 5 3" xfId="6520"/>
    <cellStyle name="40 % - Markeringsfarve4 2 2 2 2 2 5 4" xfId="6521"/>
    <cellStyle name="40 % - Markeringsfarve4 2 2 2 2 2 5 5" xfId="6522"/>
    <cellStyle name="40 % - Markeringsfarve4 2 2 2 2 2 5 6" xfId="6523"/>
    <cellStyle name="40 % - Markeringsfarve4 2 2 2 2 2 6" xfId="6524"/>
    <cellStyle name="40 % - Markeringsfarve4 2 2 2 2 2 7" xfId="6525"/>
    <cellStyle name="40 % - Markeringsfarve4 2 2 2 2 2 8" xfId="6526"/>
    <cellStyle name="40 % - Markeringsfarve4 2 2 2 2 2 9" xfId="6527"/>
    <cellStyle name="40 % - Markeringsfarve4 2 2 2 2 3" xfId="6528"/>
    <cellStyle name="40 % - Markeringsfarve4 2 2 2 2 3 2" xfId="6529"/>
    <cellStyle name="40 % - Markeringsfarve4 2 2 2 2 3 3" xfId="6530"/>
    <cellStyle name="40 % - Markeringsfarve4 2 2 2 2 3 4" xfId="6531"/>
    <cellStyle name="40 % - Markeringsfarve4 2 2 2 2 3 5" xfId="6532"/>
    <cellStyle name="40 % - Markeringsfarve4 2 2 2 2 3 6" xfId="6533"/>
    <cellStyle name="40 % - Markeringsfarve4 2 2 2 2 4" xfId="6534"/>
    <cellStyle name="40 % - Markeringsfarve4 2 2 2 2 4 2" xfId="6535"/>
    <cellStyle name="40 % - Markeringsfarve4 2 2 2 2 4 3" xfId="6536"/>
    <cellStyle name="40 % - Markeringsfarve4 2 2 2 2 4 4" xfId="6537"/>
    <cellStyle name="40 % - Markeringsfarve4 2 2 2 2 4 5" xfId="6538"/>
    <cellStyle name="40 % - Markeringsfarve4 2 2 2 2 4 6" xfId="6539"/>
    <cellStyle name="40 % - Markeringsfarve4 2 2 2 2 5" xfId="6540"/>
    <cellStyle name="40 % - Markeringsfarve4 2 2 2 2 5 2" xfId="6541"/>
    <cellStyle name="40 % - Markeringsfarve4 2 2 2 2 5 3" xfId="6542"/>
    <cellStyle name="40 % - Markeringsfarve4 2 2 2 2 5 4" xfId="6543"/>
    <cellStyle name="40 % - Markeringsfarve4 2 2 2 2 5 5" xfId="6544"/>
    <cellStyle name="40 % - Markeringsfarve4 2 2 2 2 5 6" xfId="6545"/>
    <cellStyle name="40 % - Markeringsfarve4 2 2 2 2 6" xfId="6546"/>
    <cellStyle name="40 % - Markeringsfarve4 2 2 2 2 6 2" xfId="6547"/>
    <cellStyle name="40 % - Markeringsfarve4 2 2 2 2 6 3" xfId="6548"/>
    <cellStyle name="40 % - Markeringsfarve4 2 2 2 2 6 4" xfId="6549"/>
    <cellStyle name="40 % - Markeringsfarve4 2 2 2 2 6 5" xfId="6550"/>
    <cellStyle name="40 % - Markeringsfarve4 2 2 2 2 6 6" xfId="6551"/>
    <cellStyle name="40 % - Markeringsfarve4 2 2 2 2 7" xfId="6552"/>
    <cellStyle name="40 % - Markeringsfarve4 2 2 2 2 8" xfId="6553"/>
    <cellStyle name="40 % - Markeringsfarve4 2 2 2 2 9" xfId="6554"/>
    <cellStyle name="40 % - Markeringsfarve4 2 2 2 3" xfId="6555"/>
    <cellStyle name="40 % - Markeringsfarve4 2 2 2 3 10" xfId="6556"/>
    <cellStyle name="40 % - Markeringsfarve4 2 2 2 3 2" xfId="6557"/>
    <cellStyle name="40 % - Markeringsfarve4 2 2 2 3 2 2" xfId="6558"/>
    <cellStyle name="40 % - Markeringsfarve4 2 2 2 3 2 3" xfId="6559"/>
    <cellStyle name="40 % - Markeringsfarve4 2 2 2 3 2 4" xfId="6560"/>
    <cellStyle name="40 % - Markeringsfarve4 2 2 2 3 2 5" xfId="6561"/>
    <cellStyle name="40 % - Markeringsfarve4 2 2 2 3 2 6" xfId="6562"/>
    <cellStyle name="40 % - Markeringsfarve4 2 2 2 3 3" xfId="6563"/>
    <cellStyle name="40 % - Markeringsfarve4 2 2 2 3 3 2" xfId="6564"/>
    <cellStyle name="40 % - Markeringsfarve4 2 2 2 3 3 3" xfId="6565"/>
    <cellStyle name="40 % - Markeringsfarve4 2 2 2 3 3 4" xfId="6566"/>
    <cellStyle name="40 % - Markeringsfarve4 2 2 2 3 3 5" xfId="6567"/>
    <cellStyle name="40 % - Markeringsfarve4 2 2 2 3 3 6" xfId="6568"/>
    <cellStyle name="40 % - Markeringsfarve4 2 2 2 3 4" xfId="6569"/>
    <cellStyle name="40 % - Markeringsfarve4 2 2 2 3 4 2" xfId="6570"/>
    <cellStyle name="40 % - Markeringsfarve4 2 2 2 3 4 3" xfId="6571"/>
    <cellStyle name="40 % - Markeringsfarve4 2 2 2 3 4 4" xfId="6572"/>
    <cellStyle name="40 % - Markeringsfarve4 2 2 2 3 4 5" xfId="6573"/>
    <cellStyle name="40 % - Markeringsfarve4 2 2 2 3 4 6" xfId="6574"/>
    <cellStyle name="40 % - Markeringsfarve4 2 2 2 3 5" xfId="6575"/>
    <cellStyle name="40 % - Markeringsfarve4 2 2 2 3 5 2" xfId="6576"/>
    <cellStyle name="40 % - Markeringsfarve4 2 2 2 3 5 3" xfId="6577"/>
    <cellStyle name="40 % - Markeringsfarve4 2 2 2 3 5 4" xfId="6578"/>
    <cellStyle name="40 % - Markeringsfarve4 2 2 2 3 5 5" xfId="6579"/>
    <cellStyle name="40 % - Markeringsfarve4 2 2 2 3 5 6" xfId="6580"/>
    <cellStyle name="40 % - Markeringsfarve4 2 2 2 3 6" xfId="6581"/>
    <cellStyle name="40 % - Markeringsfarve4 2 2 2 3 7" xfId="6582"/>
    <cellStyle name="40 % - Markeringsfarve4 2 2 2 3 8" xfId="6583"/>
    <cellStyle name="40 % - Markeringsfarve4 2 2 2 3 9" xfId="6584"/>
    <cellStyle name="40 % - Markeringsfarve4 2 2 2 4" xfId="6585"/>
    <cellStyle name="40 % - Markeringsfarve4 2 2 2 4 2" xfId="6586"/>
    <cellStyle name="40 % - Markeringsfarve4 2 2 2 4 3" xfId="6587"/>
    <cellStyle name="40 % - Markeringsfarve4 2 2 2 4 4" xfId="6588"/>
    <cellStyle name="40 % - Markeringsfarve4 2 2 2 4 5" xfId="6589"/>
    <cellStyle name="40 % - Markeringsfarve4 2 2 2 4 6" xfId="6590"/>
    <cellStyle name="40 % - Markeringsfarve4 2 2 2 5" xfId="6591"/>
    <cellStyle name="40 % - Markeringsfarve4 2 2 2 5 2" xfId="6592"/>
    <cellStyle name="40 % - Markeringsfarve4 2 2 2 5 3" xfId="6593"/>
    <cellStyle name="40 % - Markeringsfarve4 2 2 2 5 4" xfId="6594"/>
    <cellStyle name="40 % - Markeringsfarve4 2 2 2 5 5" xfId="6595"/>
    <cellStyle name="40 % - Markeringsfarve4 2 2 2 5 6" xfId="6596"/>
    <cellStyle name="40 % - Markeringsfarve4 2 2 2 6" xfId="6597"/>
    <cellStyle name="40 % - Markeringsfarve4 2 2 2 6 2" xfId="6598"/>
    <cellStyle name="40 % - Markeringsfarve4 2 2 2 6 3" xfId="6599"/>
    <cellStyle name="40 % - Markeringsfarve4 2 2 2 6 4" xfId="6600"/>
    <cellStyle name="40 % - Markeringsfarve4 2 2 2 6 5" xfId="6601"/>
    <cellStyle name="40 % - Markeringsfarve4 2 2 2 6 6" xfId="6602"/>
    <cellStyle name="40 % - Markeringsfarve4 2 2 2 7" xfId="6603"/>
    <cellStyle name="40 % - Markeringsfarve4 2 2 2 7 2" xfId="6604"/>
    <cellStyle name="40 % - Markeringsfarve4 2 2 2 7 3" xfId="6605"/>
    <cellStyle name="40 % - Markeringsfarve4 2 2 2 7 4" xfId="6606"/>
    <cellStyle name="40 % - Markeringsfarve4 2 2 2 7 5" xfId="6607"/>
    <cellStyle name="40 % - Markeringsfarve4 2 2 2 7 6" xfId="6608"/>
    <cellStyle name="40 % - Markeringsfarve4 2 2 2 8" xfId="6609"/>
    <cellStyle name="40 % - Markeringsfarve4 2 2 2 9" xfId="6610"/>
    <cellStyle name="40 % - Markeringsfarve4 2 2 3" xfId="6611"/>
    <cellStyle name="40 % - Markeringsfarve4 2 2 3 10" xfId="6612"/>
    <cellStyle name="40 % - Markeringsfarve4 2 2 3 11" xfId="6613"/>
    <cellStyle name="40 % - Markeringsfarve4 2 2 3 2" xfId="6614"/>
    <cellStyle name="40 % - Markeringsfarve4 2 2 3 2 10" xfId="6615"/>
    <cellStyle name="40 % - Markeringsfarve4 2 2 3 2 2" xfId="6616"/>
    <cellStyle name="40 % - Markeringsfarve4 2 2 3 2 2 2" xfId="6617"/>
    <cellStyle name="40 % - Markeringsfarve4 2 2 3 2 2 2 2" xfId="6618"/>
    <cellStyle name="40 % - Markeringsfarve4 2 2 3 2 2 2 3" xfId="6619"/>
    <cellStyle name="40 % - Markeringsfarve4 2 2 3 2 2 2 4" xfId="6620"/>
    <cellStyle name="40 % - Markeringsfarve4 2 2 3 2 2 2 5" xfId="6621"/>
    <cellStyle name="40 % - Markeringsfarve4 2 2 3 2 2 2 6" xfId="6622"/>
    <cellStyle name="40 % - Markeringsfarve4 2 2 3 2 2 3" xfId="6623"/>
    <cellStyle name="40 % - Markeringsfarve4 2 2 3 2 2 3 2" xfId="6624"/>
    <cellStyle name="40 % - Markeringsfarve4 2 2 3 2 2 3 3" xfId="6625"/>
    <cellStyle name="40 % - Markeringsfarve4 2 2 3 2 2 3 4" xfId="6626"/>
    <cellStyle name="40 % - Markeringsfarve4 2 2 3 2 2 3 5" xfId="6627"/>
    <cellStyle name="40 % - Markeringsfarve4 2 2 3 2 2 3 6" xfId="6628"/>
    <cellStyle name="40 % - Markeringsfarve4 2 2 3 2 2 4" xfId="6629"/>
    <cellStyle name="40 % - Markeringsfarve4 2 2 3 2 2 4 2" xfId="6630"/>
    <cellStyle name="40 % - Markeringsfarve4 2 2 3 2 2 4 3" xfId="6631"/>
    <cellStyle name="40 % - Markeringsfarve4 2 2 3 2 2 4 4" xfId="6632"/>
    <cellStyle name="40 % - Markeringsfarve4 2 2 3 2 2 4 5" xfId="6633"/>
    <cellStyle name="40 % - Markeringsfarve4 2 2 3 2 2 4 6" xfId="6634"/>
    <cellStyle name="40 % - Markeringsfarve4 2 2 3 2 2 5" xfId="6635"/>
    <cellStyle name="40 % - Markeringsfarve4 2 2 3 2 2 6" xfId="6636"/>
    <cellStyle name="40 % - Markeringsfarve4 2 2 3 2 2 7" xfId="6637"/>
    <cellStyle name="40 % - Markeringsfarve4 2 2 3 2 2 8" xfId="6638"/>
    <cellStyle name="40 % - Markeringsfarve4 2 2 3 2 2 9" xfId="6639"/>
    <cellStyle name="40 % - Markeringsfarve4 2 2 3 2 3" xfId="6640"/>
    <cellStyle name="40 % - Markeringsfarve4 2 2 3 2 3 2" xfId="6641"/>
    <cellStyle name="40 % - Markeringsfarve4 2 2 3 2 3 3" xfId="6642"/>
    <cellStyle name="40 % - Markeringsfarve4 2 2 3 2 3 4" xfId="6643"/>
    <cellStyle name="40 % - Markeringsfarve4 2 2 3 2 3 5" xfId="6644"/>
    <cellStyle name="40 % - Markeringsfarve4 2 2 3 2 3 6" xfId="6645"/>
    <cellStyle name="40 % - Markeringsfarve4 2 2 3 2 4" xfId="6646"/>
    <cellStyle name="40 % - Markeringsfarve4 2 2 3 2 4 2" xfId="6647"/>
    <cellStyle name="40 % - Markeringsfarve4 2 2 3 2 4 3" xfId="6648"/>
    <cellStyle name="40 % - Markeringsfarve4 2 2 3 2 4 4" xfId="6649"/>
    <cellStyle name="40 % - Markeringsfarve4 2 2 3 2 4 5" xfId="6650"/>
    <cellStyle name="40 % - Markeringsfarve4 2 2 3 2 4 6" xfId="6651"/>
    <cellStyle name="40 % - Markeringsfarve4 2 2 3 2 5" xfId="6652"/>
    <cellStyle name="40 % - Markeringsfarve4 2 2 3 2 5 2" xfId="6653"/>
    <cellStyle name="40 % - Markeringsfarve4 2 2 3 2 5 3" xfId="6654"/>
    <cellStyle name="40 % - Markeringsfarve4 2 2 3 2 5 4" xfId="6655"/>
    <cellStyle name="40 % - Markeringsfarve4 2 2 3 2 5 5" xfId="6656"/>
    <cellStyle name="40 % - Markeringsfarve4 2 2 3 2 5 6" xfId="6657"/>
    <cellStyle name="40 % - Markeringsfarve4 2 2 3 2 6" xfId="6658"/>
    <cellStyle name="40 % - Markeringsfarve4 2 2 3 2 7" xfId="6659"/>
    <cellStyle name="40 % - Markeringsfarve4 2 2 3 2 8" xfId="6660"/>
    <cellStyle name="40 % - Markeringsfarve4 2 2 3 2 9" xfId="6661"/>
    <cellStyle name="40 % - Markeringsfarve4 2 2 3 3" xfId="6662"/>
    <cellStyle name="40 % - Markeringsfarve4 2 2 3 3 2" xfId="6663"/>
    <cellStyle name="40 % - Markeringsfarve4 2 2 3 3 2 2" xfId="6664"/>
    <cellStyle name="40 % - Markeringsfarve4 2 2 3 3 2 3" xfId="6665"/>
    <cellStyle name="40 % - Markeringsfarve4 2 2 3 3 2 4" xfId="6666"/>
    <cellStyle name="40 % - Markeringsfarve4 2 2 3 3 2 5" xfId="6667"/>
    <cellStyle name="40 % - Markeringsfarve4 2 2 3 3 2 6" xfId="6668"/>
    <cellStyle name="40 % - Markeringsfarve4 2 2 3 3 3" xfId="6669"/>
    <cellStyle name="40 % - Markeringsfarve4 2 2 3 3 3 2" xfId="6670"/>
    <cellStyle name="40 % - Markeringsfarve4 2 2 3 3 3 3" xfId="6671"/>
    <cellStyle name="40 % - Markeringsfarve4 2 2 3 3 3 4" xfId="6672"/>
    <cellStyle name="40 % - Markeringsfarve4 2 2 3 3 3 5" xfId="6673"/>
    <cellStyle name="40 % - Markeringsfarve4 2 2 3 3 3 6" xfId="6674"/>
    <cellStyle name="40 % - Markeringsfarve4 2 2 3 3 4" xfId="6675"/>
    <cellStyle name="40 % - Markeringsfarve4 2 2 3 3 4 2" xfId="6676"/>
    <cellStyle name="40 % - Markeringsfarve4 2 2 3 3 4 3" xfId="6677"/>
    <cellStyle name="40 % - Markeringsfarve4 2 2 3 3 4 4" xfId="6678"/>
    <cellStyle name="40 % - Markeringsfarve4 2 2 3 3 4 5" xfId="6679"/>
    <cellStyle name="40 % - Markeringsfarve4 2 2 3 3 4 6" xfId="6680"/>
    <cellStyle name="40 % - Markeringsfarve4 2 2 3 3 5" xfId="6681"/>
    <cellStyle name="40 % - Markeringsfarve4 2 2 3 3 6" xfId="6682"/>
    <cellStyle name="40 % - Markeringsfarve4 2 2 3 3 7" xfId="6683"/>
    <cellStyle name="40 % - Markeringsfarve4 2 2 3 3 8" xfId="6684"/>
    <cellStyle name="40 % - Markeringsfarve4 2 2 3 3 9" xfId="6685"/>
    <cellStyle name="40 % - Markeringsfarve4 2 2 3 4" xfId="6686"/>
    <cellStyle name="40 % - Markeringsfarve4 2 2 3 4 2" xfId="6687"/>
    <cellStyle name="40 % - Markeringsfarve4 2 2 3 4 3" xfId="6688"/>
    <cellStyle name="40 % - Markeringsfarve4 2 2 3 4 4" xfId="6689"/>
    <cellStyle name="40 % - Markeringsfarve4 2 2 3 4 5" xfId="6690"/>
    <cellStyle name="40 % - Markeringsfarve4 2 2 3 4 6" xfId="6691"/>
    <cellStyle name="40 % - Markeringsfarve4 2 2 3 5" xfId="6692"/>
    <cellStyle name="40 % - Markeringsfarve4 2 2 3 5 2" xfId="6693"/>
    <cellStyle name="40 % - Markeringsfarve4 2 2 3 5 3" xfId="6694"/>
    <cellStyle name="40 % - Markeringsfarve4 2 2 3 5 4" xfId="6695"/>
    <cellStyle name="40 % - Markeringsfarve4 2 2 3 5 5" xfId="6696"/>
    <cellStyle name="40 % - Markeringsfarve4 2 2 3 5 6" xfId="6697"/>
    <cellStyle name="40 % - Markeringsfarve4 2 2 3 6" xfId="6698"/>
    <cellStyle name="40 % - Markeringsfarve4 2 2 3 6 2" xfId="6699"/>
    <cellStyle name="40 % - Markeringsfarve4 2 2 3 6 3" xfId="6700"/>
    <cellStyle name="40 % - Markeringsfarve4 2 2 3 6 4" xfId="6701"/>
    <cellStyle name="40 % - Markeringsfarve4 2 2 3 6 5" xfId="6702"/>
    <cellStyle name="40 % - Markeringsfarve4 2 2 3 6 6" xfId="6703"/>
    <cellStyle name="40 % - Markeringsfarve4 2 2 3 7" xfId="6704"/>
    <cellStyle name="40 % - Markeringsfarve4 2 2 3 8" xfId="6705"/>
    <cellStyle name="40 % - Markeringsfarve4 2 2 3 9" xfId="6706"/>
    <cellStyle name="40 % - Markeringsfarve4 2 2 4" xfId="6707"/>
    <cellStyle name="40 % - Markeringsfarve4 2 2 4 10" xfId="6708"/>
    <cellStyle name="40 % - Markeringsfarve4 2 2 4 2" xfId="6709"/>
    <cellStyle name="40 % - Markeringsfarve4 2 2 4 2 2" xfId="6710"/>
    <cellStyle name="40 % - Markeringsfarve4 2 2 4 2 2 2" xfId="6711"/>
    <cellStyle name="40 % - Markeringsfarve4 2 2 4 2 2 3" xfId="6712"/>
    <cellStyle name="40 % - Markeringsfarve4 2 2 4 2 2 4" xfId="6713"/>
    <cellStyle name="40 % - Markeringsfarve4 2 2 4 2 2 5" xfId="6714"/>
    <cellStyle name="40 % - Markeringsfarve4 2 2 4 2 2 6" xfId="6715"/>
    <cellStyle name="40 % - Markeringsfarve4 2 2 4 2 3" xfId="6716"/>
    <cellStyle name="40 % - Markeringsfarve4 2 2 4 2 3 2" xfId="6717"/>
    <cellStyle name="40 % - Markeringsfarve4 2 2 4 2 3 3" xfId="6718"/>
    <cellStyle name="40 % - Markeringsfarve4 2 2 4 2 3 4" xfId="6719"/>
    <cellStyle name="40 % - Markeringsfarve4 2 2 4 2 3 5" xfId="6720"/>
    <cellStyle name="40 % - Markeringsfarve4 2 2 4 2 3 6" xfId="6721"/>
    <cellStyle name="40 % - Markeringsfarve4 2 2 4 2 4" xfId="6722"/>
    <cellStyle name="40 % - Markeringsfarve4 2 2 4 2 4 2" xfId="6723"/>
    <cellStyle name="40 % - Markeringsfarve4 2 2 4 2 4 3" xfId="6724"/>
    <cellStyle name="40 % - Markeringsfarve4 2 2 4 2 4 4" xfId="6725"/>
    <cellStyle name="40 % - Markeringsfarve4 2 2 4 2 4 5" xfId="6726"/>
    <cellStyle name="40 % - Markeringsfarve4 2 2 4 2 4 6" xfId="6727"/>
    <cellStyle name="40 % - Markeringsfarve4 2 2 4 2 5" xfId="6728"/>
    <cellStyle name="40 % - Markeringsfarve4 2 2 4 2 6" xfId="6729"/>
    <cellStyle name="40 % - Markeringsfarve4 2 2 4 2 7" xfId="6730"/>
    <cellStyle name="40 % - Markeringsfarve4 2 2 4 2 8" xfId="6731"/>
    <cellStyle name="40 % - Markeringsfarve4 2 2 4 2 9" xfId="6732"/>
    <cellStyle name="40 % - Markeringsfarve4 2 2 4 3" xfId="6733"/>
    <cellStyle name="40 % - Markeringsfarve4 2 2 4 3 2" xfId="6734"/>
    <cellStyle name="40 % - Markeringsfarve4 2 2 4 3 3" xfId="6735"/>
    <cellStyle name="40 % - Markeringsfarve4 2 2 4 3 4" xfId="6736"/>
    <cellStyle name="40 % - Markeringsfarve4 2 2 4 3 5" xfId="6737"/>
    <cellStyle name="40 % - Markeringsfarve4 2 2 4 3 6" xfId="6738"/>
    <cellStyle name="40 % - Markeringsfarve4 2 2 4 4" xfId="6739"/>
    <cellStyle name="40 % - Markeringsfarve4 2 2 4 4 2" xfId="6740"/>
    <cellStyle name="40 % - Markeringsfarve4 2 2 4 4 3" xfId="6741"/>
    <cellStyle name="40 % - Markeringsfarve4 2 2 4 4 4" xfId="6742"/>
    <cellStyle name="40 % - Markeringsfarve4 2 2 4 4 5" xfId="6743"/>
    <cellStyle name="40 % - Markeringsfarve4 2 2 4 4 6" xfId="6744"/>
    <cellStyle name="40 % - Markeringsfarve4 2 2 4 5" xfId="6745"/>
    <cellStyle name="40 % - Markeringsfarve4 2 2 4 5 2" xfId="6746"/>
    <cellStyle name="40 % - Markeringsfarve4 2 2 4 5 3" xfId="6747"/>
    <cellStyle name="40 % - Markeringsfarve4 2 2 4 5 4" xfId="6748"/>
    <cellStyle name="40 % - Markeringsfarve4 2 2 4 5 5" xfId="6749"/>
    <cellStyle name="40 % - Markeringsfarve4 2 2 4 5 6" xfId="6750"/>
    <cellStyle name="40 % - Markeringsfarve4 2 2 4 6" xfId="6751"/>
    <cellStyle name="40 % - Markeringsfarve4 2 2 4 7" xfId="6752"/>
    <cellStyle name="40 % - Markeringsfarve4 2 2 4 8" xfId="6753"/>
    <cellStyle name="40 % - Markeringsfarve4 2 2 4 9" xfId="6754"/>
    <cellStyle name="40 % - Markeringsfarve4 2 2 5" xfId="6755"/>
    <cellStyle name="40 % - Markeringsfarve4 2 2 5 2" xfId="6756"/>
    <cellStyle name="40 % - Markeringsfarve4 2 2 5 2 2" xfId="6757"/>
    <cellStyle name="40 % - Markeringsfarve4 2 2 5 2 3" xfId="6758"/>
    <cellStyle name="40 % - Markeringsfarve4 2 2 5 2 4" xfId="6759"/>
    <cellStyle name="40 % - Markeringsfarve4 2 2 5 2 5" xfId="6760"/>
    <cellStyle name="40 % - Markeringsfarve4 2 2 5 2 6" xfId="6761"/>
    <cellStyle name="40 % - Markeringsfarve4 2 2 5 3" xfId="6762"/>
    <cellStyle name="40 % - Markeringsfarve4 2 2 5 3 2" xfId="6763"/>
    <cellStyle name="40 % - Markeringsfarve4 2 2 5 3 3" xfId="6764"/>
    <cellStyle name="40 % - Markeringsfarve4 2 2 5 3 4" xfId="6765"/>
    <cellStyle name="40 % - Markeringsfarve4 2 2 5 3 5" xfId="6766"/>
    <cellStyle name="40 % - Markeringsfarve4 2 2 5 3 6" xfId="6767"/>
    <cellStyle name="40 % - Markeringsfarve4 2 2 5 4" xfId="6768"/>
    <cellStyle name="40 % - Markeringsfarve4 2 2 5 4 2" xfId="6769"/>
    <cellStyle name="40 % - Markeringsfarve4 2 2 5 4 3" xfId="6770"/>
    <cellStyle name="40 % - Markeringsfarve4 2 2 5 4 4" xfId="6771"/>
    <cellStyle name="40 % - Markeringsfarve4 2 2 5 4 5" xfId="6772"/>
    <cellStyle name="40 % - Markeringsfarve4 2 2 5 4 6" xfId="6773"/>
    <cellStyle name="40 % - Markeringsfarve4 2 2 5 5" xfId="6774"/>
    <cellStyle name="40 % - Markeringsfarve4 2 2 5 6" xfId="6775"/>
    <cellStyle name="40 % - Markeringsfarve4 2 2 5 7" xfId="6776"/>
    <cellStyle name="40 % - Markeringsfarve4 2 2 5 8" xfId="6777"/>
    <cellStyle name="40 % - Markeringsfarve4 2 2 5 9" xfId="6778"/>
    <cellStyle name="40 % - Markeringsfarve4 2 2 6" xfId="6779"/>
    <cellStyle name="40 % - Markeringsfarve4 2 2 6 2" xfId="6780"/>
    <cellStyle name="40 % - Markeringsfarve4 2 2 6 3" xfId="6781"/>
    <cellStyle name="40 % - Markeringsfarve4 2 2 6 4" xfId="6782"/>
    <cellStyle name="40 % - Markeringsfarve4 2 2 6 5" xfId="6783"/>
    <cellStyle name="40 % - Markeringsfarve4 2 2 6 6" xfId="6784"/>
    <cellStyle name="40 % - Markeringsfarve4 2 2 7" xfId="6785"/>
    <cellStyle name="40 % - Markeringsfarve4 2 2 7 2" xfId="6786"/>
    <cellStyle name="40 % - Markeringsfarve4 2 2 7 3" xfId="6787"/>
    <cellStyle name="40 % - Markeringsfarve4 2 2 7 4" xfId="6788"/>
    <cellStyle name="40 % - Markeringsfarve4 2 2 7 5" xfId="6789"/>
    <cellStyle name="40 % - Markeringsfarve4 2 2 7 6" xfId="6790"/>
    <cellStyle name="40 % - Markeringsfarve4 2 2 8" xfId="6791"/>
    <cellStyle name="40 % - Markeringsfarve4 2 2 8 2" xfId="6792"/>
    <cellStyle name="40 % - Markeringsfarve4 2 2 8 3" xfId="6793"/>
    <cellStyle name="40 % - Markeringsfarve4 2 2 8 4" xfId="6794"/>
    <cellStyle name="40 % - Markeringsfarve4 2 2 8 5" xfId="6795"/>
    <cellStyle name="40 % - Markeringsfarve4 2 2 8 6" xfId="6796"/>
    <cellStyle name="40 % - Markeringsfarve4 2 2 9" xfId="6797"/>
    <cellStyle name="40 % - Markeringsfarve4 2 2_Budget" xfId="6798"/>
    <cellStyle name="40 % - Markeringsfarve4 2 3" xfId="6799"/>
    <cellStyle name="40 % - Markeringsfarve4 2 3 10" xfId="6800"/>
    <cellStyle name="40 % - Markeringsfarve4 2 3 11" xfId="6801"/>
    <cellStyle name="40 % - Markeringsfarve4 2 3 12" xfId="6802"/>
    <cellStyle name="40 % - Markeringsfarve4 2 3 13" xfId="6803"/>
    <cellStyle name="40 % - Markeringsfarve4 2 3 2" xfId="6804"/>
    <cellStyle name="40 % - Markeringsfarve4 2 3 2 10" xfId="6805"/>
    <cellStyle name="40 % - Markeringsfarve4 2 3 2 11" xfId="6806"/>
    <cellStyle name="40 % - Markeringsfarve4 2 3 2 2" xfId="6807"/>
    <cellStyle name="40 % - Markeringsfarve4 2 3 2 2 10" xfId="6808"/>
    <cellStyle name="40 % - Markeringsfarve4 2 3 2 2 2" xfId="6809"/>
    <cellStyle name="40 % - Markeringsfarve4 2 3 2 2 2 2" xfId="6810"/>
    <cellStyle name="40 % - Markeringsfarve4 2 3 2 2 2 3" xfId="6811"/>
    <cellStyle name="40 % - Markeringsfarve4 2 3 2 2 2 4" xfId="6812"/>
    <cellStyle name="40 % - Markeringsfarve4 2 3 2 2 2 5" xfId="6813"/>
    <cellStyle name="40 % - Markeringsfarve4 2 3 2 2 2 6" xfId="6814"/>
    <cellStyle name="40 % - Markeringsfarve4 2 3 2 2 3" xfId="6815"/>
    <cellStyle name="40 % - Markeringsfarve4 2 3 2 2 3 2" xfId="6816"/>
    <cellStyle name="40 % - Markeringsfarve4 2 3 2 2 3 3" xfId="6817"/>
    <cellStyle name="40 % - Markeringsfarve4 2 3 2 2 3 4" xfId="6818"/>
    <cellStyle name="40 % - Markeringsfarve4 2 3 2 2 3 5" xfId="6819"/>
    <cellStyle name="40 % - Markeringsfarve4 2 3 2 2 3 6" xfId="6820"/>
    <cellStyle name="40 % - Markeringsfarve4 2 3 2 2 4" xfId="6821"/>
    <cellStyle name="40 % - Markeringsfarve4 2 3 2 2 4 2" xfId="6822"/>
    <cellStyle name="40 % - Markeringsfarve4 2 3 2 2 4 3" xfId="6823"/>
    <cellStyle name="40 % - Markeringsfarve4 2 3 2 2 4 4" xfId="6824"/>
    <cellStyle name="40 % - Markeringsfarve4 2 3 2 2 4 5" xfId="6825"/>
    <cellStyle name="40 % - Markeringsfarve4 2 3 2 2 4 6" xfId="6826"/>
    <cellStyle name="40 % - Markeringsfarve4 2 3 2 2 5" xfId="6827"/>
    <cellStyle name="40 % - Markeringsfarve4 2 3 2 2 5 2" xfId="6828"/>
    <cellStyle name="40 % - Markeringsfarve4 2 3 2 2 5 3" xfId="6829"/>
    <cellStyle name="40 % - Markeringsfarve4 2 3 2 2 5 4" xfId="6830"/>
    <cellStyle name="40 % - Markeringsfarve4 2 3 2 2 5 5" xfId="6831"/>
    <cellStyle name="40 % - Markeringsfarve4 2 3 2 2 5 6" xfId="6832"/>
    <cellStyle name="40 % - Markeringsfarve4 2 3 2 2 6" xfId="6833"/>
    <cellStyle name="40 % - Markeringsfarve4 2 3 2 2 7" xfId="6834"/>
    <cellStyle name="40 % - Markeringsfarve4 2 3 2 2 8" xfId="6835"/>
    <cellStyle name="40 % - Markeringsfarve4 2 3 2 2 9" xfId="6836"/>
    <cellStyle name="40 % - Markeringsfarve4 2 3 2 3" xfId="6837"/>
    <cellStyle name="40 % - Markeringsfarve4 2 3 2 3 2" xfId="6838"/>
    <cellStyle name="40 % - Markeringsfarve4 2 3 2 3 3" xfId="6839"/>
    <cellStyle name="40 % - Markeringsfarve4 2 3 2 3 4" xfId="6840"/>
    <cellStyle name="40 % - Markeringsfarve4 2 3 2 3 5" xfId="6841"/>
    <cellStyle name="40 % - Markeringsfarve4 2 3 2 3 6" xfId="6842"/>
    <cellStyle name="40 % - Markeringsfarve4 2 3 2 4" xfId="6843"/>
    <cellStyle name="40 % - Markeringsfarve4 2 3 2 4 2" xfId="6844"/>
    <cellStyle name="40 % - Markeringsfarve4 2 3 2 4 3" xfId="6845"/>
    <cellStyle name="40 % - Markeringsfarve4 2 3 2 4 4" xfId="6846"/>
    <cellStyle name="40 % - Markeringsfarve4 2 3 2 4 5" xfId="6847"/>
    <cellStyle name="40 % - Markeringsfarve4 2 3 2 4 6" xfId="6848"/>
    <cellStyle name="40 % - Markeringsfarve4 2 3 2 5" xfId="6849"/>
    <cellStyle name="40 % - Markeringsfarve4 2 3 2 5 2" xfId="6850"/>
    <cellStyle name="40 % - Markeringsfarve4 2 3 2 5 3" xfId="6851"/>
    <cellStyle name="40 % - Markeringsfarve4 2 3 2 5 4" xfId="6852"/>
    <cellStyle name="40 % - Markeringsfarve4 2 3 2 5 5" xfId="6853"/>
    <cellStyle name="40 % - Markeringsfarve4 2 3 2 5 6" xfId="6854"/>
    <cellStyle name="40 % - Markeringsfarve4 2 3 2 6" xfId="6855"/>
    <cellStyle name="40 % - Markeringsfarve4 2 3 2 6 2" xfId="6856"/>
    <cellStyle name="40 % - Markeringsfarve4 2 3 2 6 3" xfId="6857"/>
    <cellStyle name="40 % - Markeringsfarve4 2 3 2 6 4" xfId="6858"/>
    <cellStyle name="40 % - Markeringsfarve4 2 3 2 6 5" xfId="6859"/>
    <cellStyle name="40 % - Markeringsfarve4 2 3 2 6 6" xfId="6860"/>
    <cellStyle name="40 % - Markeringsfarve4 2 3 2 7" xfId="6861"/>
    <cellStyle name="40 % - Markeringsfarve4 2 3 2 8" xfId="6862"/>
    <cellStyle name="40 % - Markeringsfarve4 2 3 2 9" xfId="6863"/>
    <cellStyle name="40 % - Markeringsfarve4 2 3 3" xfId="6864"/>
    <cellStyle name="40 % - Markeringsfarve4 2 3 3 10" xfId="6865"/>
    <cellStyle name="40 % - Markeringsfarve4 2 3 3 2" xfId="6866"/>
    <cellStyle name="40 % - Markeringsfarve4 2 3 3 2 2" xfId="6867"/>
    <cellStyle name="40 % - Markeringsfarve4 2 3 3 2 3" xfId="6868"/>
    <cellStyle name="40 % - Markeringsfarve4 2 3 3 2 4" xfId="6869"/>
    <cellStyle name="40 % - Markeringsfarve4 2 3 3 2 5" xfId="6870"/>
    <cellStyle name="40 % - Markeringsfarve4 2 3 3 2 6" xfId="6871"/>
    <cellStyle name="40 % - Markeringsfarve4 2 3 3 3" xfId="6872"/>
    <cellStyle name="40 % - Markeringsfarve4 2 3 3 3 2" xfId="6873"/>
    <cellStyle name="40 % - Markeringsfarve4 2 3 3 3 3" xfId="6874"/>
    <cellStyle name="40 % - Markeringsfarve4 2 3 3 3 4" xfId="6875"/>
    <cellStyle name="40 % - Markeringsfarve4 2 3 3 3 5" xfId="6876"/>
    <cellStyle name="40 % - Markeringsfarve4 2 3 3 3 6" xfId="6877"/>
    <cellStyle name="40 % - Markeringsfarve4 2 3 3 4" xfId="6878"/>
    <cellStyle name="40 % - Markeringsfarve4 2 3 3 4 2" xfId="6879"/>
    <cellStyle name="40 % - Markeringsfarve4 2 3 3 4 3" xfId="6880"/>
    <cellStyle name="40 % - Markeringsfarve4 2 3 3 4 4" xfId="6881"/>
    <cellStyle name="40 % - Markeringsfarve4 2 3 3 4 5" xfId="6882"/>
    <cellStyle name="40 % - Markeringsfarve4 2 3 3 4 6" xfId="6883"/>
    <cellStyle name="40 % - Markeringsfarve4 2 3 3 5" xfId="6884"/>
    <cellStyle name="40 % - Markeringsfarve4 2 3 3 5 2" xfId="6885"/>
    <cellStyle name="40 % - Markeringsfarve4 2 3 3 5 3" xfId="6886"/>
    <cellStyle name="40 % - Markeringsfarve4 2 3 3 5 4" xfId="6887"/>
    <cellStyle name="40 % - Markeringsfarve4 2 3 3 5 5" xfId="6888"/>
    <cellStyle name="40 % - Markeringsfarve4 2 3 3 5 6" xfId="6889"/>
    <cellStyle name="40 % - Markeringsfarve4 2 3 3 6" xfId="6890"/>
    <cellStyle name="40 % - Markeringsfarve4 2 3 3 7" xfId="6891"/>
    <cellStyle name="40 % - Markeringsfarve4 2 3 3 8" xfId="6892"/>
    <cellStyle name="40 % - Markeringsfarve4 2 3 3 9" xfId="6893"/>
    <cellStyle name="40 % - Markeringsfarve4 2 3 4" xfId="6894"/>
    <cellStyle name="40 % - Markeringsfarve4 2 3 4 2" xfId="6895"/>
    <cellStyle name="40 % - Markeringsfarve4 2 3 4 3" xfId="6896"/>
    <cellStyle name="40 % - Markeringsfarve4 2 3 4 4" xfId="6897"/>
    <cellStyle name="40 % - Markeringsfarve4 2 3 4 5" xfId="6898"/>
    <cellStyle name="40 % - Markeringsfarve4 2 3 4 6" xfId="6899"/>
    <cellStyle name="40 % - Markeringsfarve4 2 3 5" xfId="6900"/>
    <cellStyle name="40 % - Markeringsfarve4 2 3 5 2" xfId="6901"/>
    <cellStyle name="40 % - Markeringsfarve4 2 3 5 3" xfId="6902"/>
    <cellStyle name="40 % - Markeringsfarve4 2 3 5 4" xfId="6903"/>
    <cellStyle name="40 % - Markeringsfarve4 2 3 5 5" xfId="6904"/>
    <cellStyle name="40 % - Markeringsfarve4 2 3 5 6" xfId="6905"/>
    <cellStyle name="40 % - Markeringsfarve4 2 3 6" xfId="6906"/>
    <cellStyle name="40 % - Markeringsfarve4 2 3 6 2" xfId="6907"/>
    <cellStyle name="40 % - Markeringsfarve4 2 3 6 3" xfId="6908"/>
    <cellStyle name="40 % - Markeringsfarve4 2 3 6 4" xfId="6909"/>
    <cellStyle name="40 % - Markeringsfarve4 2 3 6 5" xfId="6910"/>
    <cellStyle name="40 % - Markeringsfarve4 2 3 6 6" xfId="6911"/>
    <cellStyle name="40 % - Markeringsfarve4 2 3 7" xfId="6912"/>
    <cellStyle name="40 % - Markeringsfarve4 2 3 7 2" xfId="6913"/>
    <cellStyle name="40 % - Markeringsfarve4 2 3 7 3" xfId="6914"/>
    <cellStyle name="40 % - Markeringsfarve4 2 3 7 4" xfId="6915"/>
    <cellStyle name="40 % - Markeringsfarve4 2 3 7 5" xfId="6916"/>
    <cellStyle name="40 % - Markeringsfarve4 2 3 7 6" xfId="6917"/>
    <cellStyle name="40 % - Markeringsfarve4 2 3 8" xfId="6918"/>
    <cellStyle name="40 % - Markeringsfarve4 2 3 9" xfId="6919"/>
    <cellStyle name="40 % - Markeringsfarve4 2 4" xfId="6920"/>
    <cellStyle name="40 % - Markeringsfarve4 2 4 10" xfId="6921"/>
    <cellStyle name="40 % - Markeringsfarve4 2 4 11" xfId="6922"/>
    <cellStyle name="40 % - Markeringsfarve4 2 4 2" xfId="6923"/>
    <cellStyle name="40 % - Markeringsfarve4 2 4 2 10" xfId="6924"/>
    <cellStyle name="40 % - Markeringsfarve4 2 4 2 2" xfId="6925"/>
    <cellStyle name="40 % - Markeringsfarve4 2 4 2 2 2" xfId="6926"/>
    <cellStyle name="40 % - Markeringsfarve4 2 4 2 2 2 2" xfId="6927"/>
    <cellStyle name="40 % - Markeringsfarve4 2 4 2 2 2 3" xfId="6928"/>
    <cellStyle name="40 % - Markeringsfarve4 2 4 2 2 2 4" xfId="6929"/>
    <cellStyle name="40 % - Markeringsfarve4 2 4 2 2 2 5" xfId="6930"/>
    <cellStyle name="40 % - Markeringsfarve4 2 4 2 2 2 6" xfId="6931"/>
    <cellStyle name="40 % - Markeringsfarve4 2 4 2 2 3" xfId="6932"/>
    <cellStyle name="40 % - Markeringsfarve4 2 4 2 2 3 2" xfId="6933"/>
    <cellStyle name="40 % - Markeringsfarve4 2 4 2 2 3 3" xfId="6934"/>
    <cellStyle name="40 % - Markeringsfarve4 2 4 2 2 3 4" xfId="6935"/>
    <cellStyle name="40 % - Markeringsfarve4 2 4 2 2 3 5" xfId="6936"/>
    <cellStyle name="40 % - Markeringsfarve4 2 4 2 2 3 6" xfId="6937"/>
    <cellStyle name="40 % - Markeringsfarve4 2 4 2 2 4" xfId="6938"/>
    <cellStyle name="40 % - Markeringsfarve4 2 4 2 2 4 2" xfId="6939"/>
    <cellStyle name="40 % - Markeringsfarve4 2 4 2 2 4 3" xfId="6940"/>
    <cellStyle name="40 % - Markeringsfarve4 2 4 2 2 4 4" xfId="6941"/>
    <cellStyle name="40 % - Markeringsfarve4 2 4 2 2 4 5" xfId="6942"/>
    <cellStyle name="40 % - Markeringsfarve4 2 4 2 2 4 6" xfId="6943"/>
    <cellStyle name="40 % - Markeringsfarve4 2 4 2 2 5" xfId="6944"/>
    <cellStyle name="40 % - Markeringsfarve4 2 4 2 2 6" xfId="6945"/>
    <cellStyle name="40 % - Markeringsfarve4 2 4 2 2 7" xfId="6946"/>
    <cellStyle name="40 % - Markeringsfarve4 2 4 2 2 8" xfId="6947"/>
    <cellStyle name="40 % - Markeringsfarve4 2 4 2 2 9" xfId="6948"/>
    <cellStyle name="40 % - Markeringsfarve4 2 4 2 3" xfId="6949"/>
    <cellStyle name="40 % - Markeringsfarve4 2 4 2 3 2" xfId="6950"/>
    <cellStyle name="40 % - Markeringsfarve4 2 4 2 3 3" xfId="6951"/>
    <cellStyle name="40 % - Markeringsfarve4 2 4 2 3 4" xfId="6952"/>
    <cellStyle name="40 % - Markeringsfarve4 2 4 2 3 5" xfId="6953"/>
    <cellStyle name="40 % - Markeringsfarve4 2 4 2 3 6" xfId="6954"/>
    <cellStyle name="40 % - Markeringsfarve4 2 4 2 4" xfId="6955"/>
    <cellStyle name="40 % - Markeringsfarve4 2 4 2 4 2" xfId="6956"/>
    <cellStyle name="40 % - Markeringsfarve4 2 4 2 4 3" xfId="6957"/>
    <cellStyle name="40 % - Markeringsfarve4 2 4 2 4 4" xfId="6958"/>
    <cellStyle name="40 % - Markeringsfarve4 2 4 2 4 5" xfId="6959"/>
    <cellStyle name="40 % - Markeringsfarve4 2 4 2 4 6" xfId="6960"/>
    <cellStyle name="40 % - Markeringsfarve4 2 4 2 5" xfId="6961"/>
    <cellStyle name="40 % - Markeringsfarve4 2 4 2 5 2" xfId="6962"/>
    <cellStyle name="40 % - Markeringsfarve4 2 4 2 5 3" xfId="6963"/>
    <cellStyle name="40 % - Markeringsfarve4 2 4 2 5 4" xfId="6964"/>
    <cellStyle name="40 % - Markeringsfarve4 2 4 2 5 5" xfId="6965"/>
    <cellStyle name="40 % - Markeringsfarve4 2 4 2 5 6" xfId="6966"/>
    <cellStyle name="40 % - Markeringsfarve4 2 4 2 6" xfId="6967"/>
    <cellStyle name="40 % - Markeringsfarve4 2 4 2 7" xfId="6968"/>
    <cellStyle name="40 % - Markeringsfarve4 2 4 2 8" xfId="6969"/>
    <cellStyle name="40 % - Markeringsfarve4 2 4 2 9" xfId="6970"/>
    <cellStyle name="40 % - Markeringsfarve4 2 4 3" xfId="6971"/>
    <cellStyle name="40 % - Markeringsfarve4 2 4 3 2" xfId="6972"/>
    <cellStyle name="40 % - Markeringsfarve4 2 4 3 2 2" xfId="6973"/>
    <cellStyle name="40 % - Markeringsfarve4 2 4 3 2 3" xfId="6974"/>
    <cellStyle name="40 % - Markeringsfarve4 2 4 3 2 4" xfId="6975"/>
    <cellStyle name="40 % - Markeringsfarve4 2 4 3 2 5" xfId="6976"/>
    <cellStyle name="40 % - Markeringsfarve4 2 4 3 2 6" xfId="6977"/>
    <cellStyle name="40 % - Markeringsfarve4 2 4 3 3" xfId="6978"/>
    <cellStyle name="40 % - Markeringsfarve4 2 4 3 3 2" xfId="6979"/>
    <cellStyle name="40 % - Markeringsfarve4 2 4 3 3 3" xfId="6980"/>
    <cellStyle name="40 % - Markeringsfarve4 2 4 3 3 4" xfId="6981"/>
    <cellStyle name="40 % - Markeringsfarve4 2 4 3 3 5" xfId="6982"/>
    <cellStyle name="40 % - Markeringsfarve4 2 4 3 3 6" xfId="6983"/>
    <cellStyle name="40 % - Markeringsfarve4 2 4 3 4" xfId="6984"/>
    <cellStyle name="40 % - Markeringsfarve4 2 4 3 4 2" xfId="6985"/>
    <cellStyle name="40 % - Markeringsfarve4 2 4 3 4 3" xfId="6986"/>
    <cellStyle name="40 % - Markeringsfarve4 2 4 3 4 4" xfId="6987"/>
    <cellStyle name="40 % - Markeringsfarve4 2 4 3 4 5" xfId="6988"/>
    <cellStyle name="40 % - Markeringsfarve4 2 4 3 4 6" xfId="6989"/>
    <cellStyle name="40 % - Markeringsfarve4 2 4 3 5" xfId="6990"/>
    <cellStyle name="40 % - Markeringsfarve4 2 4 3 6" xfId="6991"/>
    <cellStyle name="40 % - Markeringsfarve4 2 4 3 7" xfId="6992"/>
    <cellStyle name="40 % - Markeringsfarve4 2 4 3 8" xfId="6993"/>
    <cellStyle name="40 % - Markeringsfarve4 2 4 3 9" xfId="6994"/>
    <cellStyle name="40 % - Markeringsfarve4 2 4 4" xfId="6995"/>
    <cellStyle name="40 % - Markeringsfarve4 2 4 4 2" xfId="6996"/>
    <cellStyle name="40 % - Markeringsfarve4 2 4 4 3" xfId="6997"/>
    <cellStyle name="40 % - Markeringsfarve4 2 4 4 4" xfId="6998"/>
    <cellStyle name="40 % - Markeringsfarve4 2 4 4 5" xfId="6999"/>
    <cellStyle name="40 % - Markeringsfarve4 2 4 4 6" xfId="7000"/>
    <cellStyle name="40 % - Markeringsfarve4 2 4 5" xfId="7001"/>
    <cellStyle name="40 % - Markeringsfarve4 2 4 5 2" xfId="7002"/>
    <cellStyle name="40 % - Markeringsfarve4 2 4 5 3" xfId="7003"/>
    <cellStyle name="40 % - Markeringsfarve4 2 4 5 4" xfId="7004"/>
    <cellStyle name="40 % - Markeringsfarve4 2 4 5 5" xfId="7005"/>
    <cellStyle name="40 % - Markeringsfarve4 2 4 5 6" xfId="7006"/>
    <cellStyle name="40 % - Markeringsfarve4 2 4 6" xfId="7007"/>
    <cellStyle name="40 % - Markeringsfarve4 2 4 6 2" xfId="7008"/>
    <cellStyle name="40 % - Markeringsfarve4 2 4 6 3" xfId="7009"/>
    <cellStyle name="40 % - Markeringsfarve4 2 4 6 4" xfId="7010"/>
    <cellStyle name="40 % - Markeringsfarve4 2 4 6 5" xfId="7011"/>
    <cellStyle name="40 % - Markeringsfarve4 2 4 6 6" xfId="7012"/>
    <cellStyle name="40 % - Markeringsfarve4 2 4 7" xfId="7013"/>
    <cellStyle name="40 % - Markeringsfarve4 2 4 8" xfId="7014"/>
    <cellStyle name="40 % - Markeringsfarve4 2 4 9" xfId="7015"/>
    <cellStyle name="40 % - Markeringsfarve4 2 5" xfId="7016"/>
    <cellStyle name="40 % - Markeringsfarve4 2 5 10" xfId="7017"/>
    <cellStyle name="40 % - Markeringsfarve4 2 5 2" xfId="7018"/>
    <cellStyle name="40 % - Markeringsfarve4 2 5 2 2" xfId="7019"/>
    <cellStyle name="40 % - Markeringsfarve4 2 5 2 2 2" xfId="7020"/>
    <cellStyle name="40 % - Markeringsfarve4 2 5 2 2 3" xfId="7021"/>
    <cellStyle name="40 % - Markeringsfarve4 2 5 2 2 4" xfId="7022"/>
    <cellStyle name="40 % - Markeringsfarve4 2 5 2 2 5" xfId="7023"/>
    <cellStyle name="40 % - Markeringsfarve4 2 5 2 2 6" xfId="7024"/>
    <cellStyle name="40 % - Markeringsfarve4 2 5 2 3" xfId="7025"/>
    <cellStyle name="40 % - Markeringsfarve4 2 5 2 3 2" xfId="7026"/>
    <cellStyle name="40 % - Markeringsfarve4 2 5 2 3 3" xfId="7027"/>
    <cellStyle name="40 % - Markeringsfarve4 2 5 2 3 4" xfId="7028"/>
    <cellStyle name="40 % - Markeringsfarve4 2 5 2 3 5" xfId="7029"/>
    <cellStyle name="40 % - Markeringsfarve4 2 5 2 3 6" xfId="7030"/>
    <cellStyle name="40 % - Markeringsfarve4 2 5 2 4" xfId="7031"/>
    <cellStyle name="40 % - Markeringsfarve4 2 5 2 4 2" xfId="7032"/>
    <cellStyle name="40 % - Markeringsfarve4 2 5 2 4 3" xfId="7033"/>
    <cellStyle name="40 % - Markeringsfarve4 2 5 2 4 4" xfId="7034"/>
    <cellStyle name="40 % - Markeringsfarve4 2 5 2 4 5" xfId="7035"/>
    <cellStyle name="40 % - Markeringsfarve4 2 5 2 4 6" xfId="7036"/>
    <cellStyle name="40 % - Markeringsfarve4 2 5 2 5" xfId="7037"/>
    <cellStyle name="40 % - Markeringsfarve4 2 5 2 6" xfId="7038"/>
    <cellStyle name="40 % - Markeringsfarve4 2 5 2 7" xfId="7039"/>
    <cellStyle name="40 % - Markeringsfarve4 2 5 2 8" xfId="7040"/>
    <cellStyle name="40 % - Markeringsfarve4 2 5 2 9" xfId="7041"/>
    <cellStyle name="40 % - Markeringsfarve4 2 5 3" xfId="7042"/>
    <cellStyle name="40 % - Markeringsfarve4 2 5 3 2" xfId="7043"/>
    <cellStyle name="40 % - Markeringsfarve4 2 5 3 3" xfId="7044"/>
    <cellStyle name="40 % - Markeringsfarve4 2 5 3 4" xfId="7045"/>
    <cellStyle name="40 % - Markeringsfarve4 2 5 3 5" xfId="7046"/>
    <cellStyle name="40 % - Markeringsfarve4 2 5 3 6" xfId="7047"/>
    <cellStyle name="40 % - Markeringsfarve4 2 5 4" xfId="7048"/>
    <cellStyle name="40 % - Markeringsfarve4 2 5 4 2" xfId="7049"/>
    <cellStyle name="40 % - Markeringsfarve4 2 5 4 3" xfId="7050"/>
    <cellStyle name="40 % - Markeringsfarve4 2 5 4 4" xfId="7051"/>
    <cellStyle name="40 % - Markeringsfarve4 2 5 4 5" xfId="7052"/>
    <cellStyle name="40 % - Markeringsfarve4 2 5 4 6" xfId="7053"/>
    <cellStyle name="40 % - Markeringsfarve4 2 5 5" xfId="7054"/>
    <cellStyle name="40 % - Markeringsfarve4 2 5 5 2" xfId="7055"/>
    <cellStyle name="40 % - Markeringsfarve4 2 5 5 3" xfId="7056"/>
    <cellStyle name="40 % - Markeringsfarve4 2 5 5 4" xfId="7057"/>
    <cellStyle name="40 % - Markeringsfarve4 2 5 5 5" xfId="7058"/>
    <cellStyle name="40 % - Markeringsfarve4 2 5 5 6" xfId="7059"/>
    <cellStyle name="40 % - Markeringsfarve4 2 5 6" xfId="7060"/>
    <cellStyle name="40 % - Markeringsfarve4 2 5 7" xfId="7061"/>
    <cellStyle name="40 % - Markeringsfarve4 2 5 8" xfId="7062"/>
    <cellStyle name="40 % - Markeringsfarve4 2 5 9" xfId="7063"/>
    <cellStyle name="40 % - Markeringsfarve4 2 6" xfId="7064"/>
    <cellStyle name="40 % - Markeringsfarve4 2 6 2" xfId="7065"/>
    <cellStyle name="40 % - Markeringsfarve4 2 6 2 2" xfId="7066"/>
    <cellStyle name="40 % - Markeringsfarve4 2 6 2 3" xfId="7067"/>
    <cellStyle name="40 % - Markeringsfarve4 2 6 2 4" xfId="7068"/>
    <cellStyle name="40 % - Markeringsfarve4 2 6 2 5" xfId="7069"/>
    <cellStyle name="40 % - Markeringsfarve4 2 6 2 6" xfId="7070"/>
    <cellStyle name="40 % - Markeringsfarve4 2 6 3" xfId="7071"/>
    <cellStyle name="40 % - Markeringsfarve4 2 6 3 2" xfId="7072"/>
    <cellStyle name="40 % - Markeringsfarve4 2 6 3 3" xfId="7073"/>
    <cellStyle name="40 % - Markeringsfarve4 2 6 3 4" xfId="7074"/>
    <cellStyle name="40 % - Markeringsfarve4 2 6 3 5" xfId="7075"/>
    <cellStyle name="40 % - Markeringsfarve4 2 6 3 6" xfId="7076"/>
    <cellStyle name="40 % - Markeringsfarve4 2 6 4" xfId="7077"/>
    <cellStyle name="40 % - Markeringsfarve4 2 6 4 2" xfId="7078"/>
    <cellStyle name="40 % - Markeringsfarve4 2 6 4 3" xfId="7079"/>
    <cellStyle name="40 % - Markeringsfarve4 2 6 4 4" xfId="7080"/>
    <cellStyle name="40 % - Markeringsfarve4 2 6 4 5" xfId="7081"/>
    <cellStyle name="40 % - Markeringsfarve4 2 6 4 6" xfId="7082"/>
    <cellStyle name="40 % - Markeringsfarve4 2 6 5" xfId="7083"/>
    <cellStyle name="40 % - Markeringsfarve4 2 6 6" xfId="7084"/>
    <cellStyle name="40 % - Markeringsfarve4 2 6 7" xfId="7085"/>
    <cellStyle name="40 % - Markeringsfarve4 2 6 8" xfId="7086"/>
    <cellStyle name="40 % - Markeringsfarve4 2 6 9" xfId="7087"/>
    <cellStyle name="40 % - Markeringsfarve4 2 7" xfId="7088"/>
    <cellStyle name="40 % - Markeringsfarve4 2 7 2" xfId="7089"/>
    <cellStyle name="40 % - Markeringsfarve4 2 7 3" xfId="7090"/>
    <cellStyle name="40 % - Markeringsfarve4 2 7 4" xfId="7091"/>
    <cellStyle name="40 % - Markeringsfarve4 2 7 5" xfId="7092"/>
    <cellStyle name="40 % - Markeringsfarve4 2 7 6" xfId="7093"/>
    <cellStyle name="40 % - Markeringsfarve4 2 8" xfId="7094"/>
    <cellStyle name="40 % - Markeringsfarve4 2 8 2" xfId="7095"/>
    <cellStyle name="40 % - Markeringsfarve4 2 8 3" xfId="7096"/>
    <cellStyle name="40 % - Markeringsfarve4 2 8 4" xfId="7097"/>
    <cellStyle name="40 % - Markeringsfarve4 2 8 5" xfId="7098"/>
    <cellStyle name="40 % - Markeringsfarve4 2 8 6" xfId="7099"/>
    <cellStyle name="40 % - Markeringsfarve4 2 9" xfId="7100"/>
    <cellStyle name="40 % - Markeringsfarve4 2 9 2" xfId="7101"/>
    <cellStyle name="40 % - Markeringsfarve4 2 9 3" xfId="7102"/>
    <cellStyle name="40 % - Markeringsfarve4 2 9 4" xfId="7103"/>
    <cellStyle name="40 % - Markeringsfarve4 2 9 5" xfId="7104"/>
    <cellStyle name="40 % - Markeringsfarve4 2 9 6" xfId="7105"/>
    <cellStyle name="40 % - Markeringsfarve4 2_Budget" xfId="7106"/>
    <cellStyle name="40 % - Markeringsfarve4 20" xfId="10301"/>
    <cellStyle name="40 % - Markeringsfarve4 3" xfId="7107"/>
    <cellStyle name="40 % - Markeringsfarve4 3 2" xfId="7108"/>
    <cellStyle name="40 % - Markeringsfarve4 3 2 2" xfId="7109"/>
    <cellStyle name="40 % - Markeringsfarve4 3 2 2 2" xfId="7110"/>
    <cellStyle name="40 % - Markeringsfarve4 3 2 2 2 2" xfId="7111"/>
    <cellStyle name="40 % - Markeringsfarve4 3 2 2 2 3" xfId="7112"/>
    <cellStyle name="40 % - Markeringsfarve4 3 2 2 2 4" xfId="7113"/>
    <cellStyle name="40 % - Markeringsfarve4 3 2 2 2 5" xfId="7114"/>
    <cellStyle name="40 % - Markeringsfarve4 3 2 2 2 6" xfId="7115"/>
    <cellStyle name="40 % - Markeringsfarve4 3 2 2 3" xfId="7116"/>
    <cellStyle name="40 % - Markeringsfarve4 3 2 2 4" xfId="7117"/>
    <cellStyle name="40 % - Markeringsfarve4 3 2 2 5" xfId="7118"/>
    <cellStyle name="40 % - Markeringsfarve4 3 2 2 6" xfId="7119"/>
    <cellStyle name="40 % - Markeringsfarve4 3 2 2 7" xfId="7120"/>
    <cellStyle name="40 % - Markeringsfarve4 3 2 3" xfId="7121"/>
    <cellStyle name="40 % - Markeringsfarve4 3 2 3 2" xfId="7122"/>
    <cellStyle name="40 % - Markeringsfarve4 3 2 3 3" xfId="7123"/>
    <cellStyle name="40 % - Markeringsfarve4 3 2 3 4" xfId="7124"/>
    <cellStyle name="40 % - Markeringsfarve4 3 2 3 5" xfId="7125"/>
    <cellStyle name="40 % - Markeringsfarve4 3 2 3 6" xfId="7126"/>
    <cellStyle name="40 % - Markeringsfarve4 3 2 4" xfId="7127"/>
    <cellStyle name="40 % - Markeringsfarve4 3 2 5" xfId="7128"/>
    <cellStyle name="40 % - Markeringsfarve4 3 2 6" xfId="7129"/>
    <cellStyle name="40 % - Markeringsfarve4 3 2 7" xfId="7130"/>
    <cellStyle name="40 % - Markeringsfarve4 3 2 8" xfId="7131"/>
    <cellStyle name="40 % - Markeringsfarve4 3 2 9" xfId="7132"/>
    <cellStyle name="40 % - Markeringsfarve4 3 3" xfId="7133"/>
    <cellStyle name="40 % - Markeringsfarve4 3_Budget" xfId="7134"/>
    <cellStyle name="40 % - Markeringsfarve4 4" xfId="7135"/>
    <cellStyle name="40 % - Markeringsfarve4 4 2" xfId="7136"/>
    <cellStyle name="40 % - Markeringsfarve4 5" xfId="7137"/>
    <cellStyle name="40 % - Markeringsfarve4 6" xfId="7138"/>
    <cellStyle name="40 % - Markeringsfarve4 6 10" xfId="7139"/>
    <cellStyle name="40 % - Markeringsfarve4 6 2" xfId="7140"/>
    <cellStyle name="40 % - Markeringsfarve4 6 2 2" xfId="7141"/>
    <cellStyle name="40 % - Markeringsfarve4 6 2 2 2" xfId="7142"/>
    <cellStyle name="40 % - Markeringsfarve4 6 2 2 3" xfId="7143"/>
    <cellStyle name="40 % - Markeringsfarve4 6 2 2 4" xfId="7144"/>
    <cellStyle name="40 % - Markeringsfarve4 6 2 2 5" xfId="7145"/>
    <cellStyle name="40 % - Markeringsfarve4 6 2 2 6" xfId="7146"/>
    <cellStyle name="40 % - Markeringsfarve4 6 2 3" xfId="7147"/>
    <cellStyle name="40 % - Markeringsfarve4 6 2 3 2" xfId="7148"/>
    <cellStyle name="40 % - Markeringsfarve4 6 2 3 3" xfId="7149"/>
    <cellStyle name="40 % - Markeringsfarve4 6 2 3 4" xfId="7150"/>
    <cellStyle name="40 % - Markeringsfarve4 6 2 3 5" xfId="7151"/>
    <cellStyle name="40 % - Markeringsfarve4 6 2 3 6" xfId="7152"/>
    <cellStyle name="40 % - Markeringsfarve4 6 2 4" xfId="7153"/>
    <cellStyle name="40 % - Markeringsfarve4 6 2 5" xfId="7154"/>
    <cellStyle name="40 % - Markeringsfarve4 6 2 6" xfId="7155"/>
    <cellStyle name="40 % - Markeringsfarve4 6 2 7" xfId="7156"/>
    <cellStyle name="40 % - Markeringsfarve4 6 2 8" xfId="7157"/>
    <cellStyle name="40 % - Markeringsfarve4 6 3" xfId="7158"/>
    <cellStyle name="40 % - Markeringsfarve4 6 4" xfId="7159"/>
    <cellStyle name="40 % - Markeringsfarve4 6 4 2" xfId="7160"/>
    <cellStyle name="40 % - Markeringsfarve4 6 4 3" xfId="7161"/>
    <cellStyle name="40 % - Markeringsfarve4 6 4 4" xfId="7162"/>
    <cellStyle name="40 % - Markeringsfarve4 6 4 5" xfId="7163"/>
    <cellStyle name="40 % - Markeringsfarve4 6 4 6" xfId="7164"/>
    <cellStyle name="40 % - Markeringsfarve4 6 5" xfId="7165"/>
    <cellStyle name="40 % - Markeringsfarve4 6 5 2" xfId="7166"/>
    <cellStyle name="40 % - Markeringsfarve4 6 5 3" xfId="7167"/>
    <cellStyle name="40 % - Markeringsfarve4 6 5 4" xfId="7168"/>
    <cellStyle name="40 % - Markeringsfarve4 6 5 5" xfId="7169"/>
    <cellStyle name="40 % - Markeringsfarve4 6 5 6" xfId="7170"/>
    <cellStyle name="40 % - Markeringsfarve4 6 6" xfId="7171"/>
    <cellStyle name="40 % - Markeringsfarve4 6 7" xfId="7172"/>
    <cellStyle name="40 % - Markeringsfarve4 6 8" xfId="7173"/>
    <cellStyle name="40 % - Markeringsfarve4 6 9" xfId="7174"/>
    <cellStyle name="40 % - Markeringsfarve4 7" xfId="7175"/>
    <cellStyle name="40 % - Markeringsfarve4 8" xfId="7176"/>
    <cellStyle name="40 % - Markeringsfarve4 9" xfId="7177"/>
    <cellStyle name="40 % - Markeringsfarve5" xfId="7178" builtinId="47" customBuiltin="1"/>
    <cellStyle name="40 % - Markeringsfarve5 10" xfId="7179"/>
    <cellStyle name="40 % - Markeringsfarve5 11" xfId="7180"/>
    <cellStyle name="40 % - Markeringsfarve5 11 2" xfId="7181"/>
    <cellStyle name="40 % - Markeringsfarve5 12" xfId="7182"/>
    <cellStyle name="40 % - Markeringsfarve5 13" xfId="7183"/>
    <cellStyle name="40 % - Markeringsfarve5 14" xfId="7184"/>
    <cellStyle name="40 % - Markeringsfarve5 15" xfId="7185"/>
    <cellStyle name="40 % - Markeringsfarve5 16" xfId="7186"/>
    <cellStyle name="40 % - Markeringsfarve5 17" xfId="7187"/>
    <cellStyle name="40 % - Markeringsfarve5 18" xfId="7188"/>
    <cellStyle name="40 % - Markeringsfarve5 19" xfId="7189"/>
    <cellStyle name="40 % - Markeringsfarve5 2" xfId="7190"/>
    <cellStyle name="40 % - Markeringsfarve5 2 10" xfId="7191"/>
    <cellStyle name="40 % - Markeringsfarve5 2 11" xfId="7192"/>
    <cellStyle name="40 % - Markeringsfarve5 2 12" xfId="7193"/>
    <cellStyle name="40 % - Markeringsfarve5 2 13" xfId="7194"/>
    <cellStyle name="40 % - Markeringsfarve5 2 14" xfId="7195"/>
    <cellStyle name="40 % - Markeringsfarve5 2 15" xfId="7196"/>
    <cellStyle name="40 % - Markeringsfarve5 2 16" xfId="7197"/>
    <cellStyle name="40 % - Markeringsfarve5 2 17" xfId="7198"/>
    <cellStyle name="40 % - Markeringsfarve5 2 18" xfId="10304"/>
    <cellStyle name="40 % - Markeringsfarve5 2 2" xfId="7199"/>
    <cellStyle name="40 % - Markeringsfarve5 2 2 10" xfId="7200"/>
    <cellStyle name="40 % - Markeringsfarve5 2 2 11" xfId="7201"/>
    <cellStyle name="40 % - Markeringsfarve5 2 2 12" xfId="7202"/>
    <cellStyle name="40 % - Markeringsfarve5 2 2 13" xfId="7203"/>
    <cellStyle name="40 % - Markeringsfarve5 2 2 14" xfId="7204"/>
    <cellStyle name="40 % - Markeringsfarve5 2 2 2" xfId="7205"/>
    <cellStyle name="40 % - Markeringsfarve5 2 2 2 10" xfId="7206"/>
    <cellStyle name="40 % - Markeringsfarve5 2 2 2 11" xfId="7207"/>
    <cellStyle name="40 % - Markeringsfarve5 2 2 2 12" xfId="7208"/>
    <cellStyle name="40 % - Markeringsfarve5 2 2 2 2" xfId="7209"/>
    <cellStyle name="40 % - Markeringsfarve5 2 2 2 2 10" xfId="7210"/>
    <cellStyle name="40 % - Markeringsfarve5 2 2 2 2 11" xfId="7211"/>
    <cellStyle name="40 % - Markeringsfarve5 2 2 2 2 2" xfId="7212"/>
    <cellStyle name="40 % - Markeringsfarve5 2 2 2 2 2 10" xfId="7213"/>
    <cellStyle name="40 % - Markeringsfarve5 2 2 2 2 2 2" xfId="7214"/>
    <cellStyle name="40 % - Markeringsfarve5 2 2 2 2 2 2 2" xfId="7215"/>
    <cellStyle name="40 % - Markeringsfarve5 2 2 2 2 2 2 3" xfId="7216"/>
    <cellStyle name="40 % - Markeringsfarve5 2 2 2 2 2 2 4" xfId="7217"/>
    <cellStyle name="40 % - Markeringsfarve5 2 2 2 2 2 2 5" xfId="7218"/>
    <cellStyle name="40 % - Markeringsfarve5 2 2 2 2 2 2 6" xfId="7219"/>
    <cellStyle name="40 % - Markeringsfarve5 2 2 2 2 2 3" xfId="7220"/>
    <cellStyle name="40 % - Markeringsfarve5 2 2 2 2 2 3 2" xfId="7221"/>
    <cellStyle name="40 % - Markeringsfarve5 2 2 2 2 2 3 3" xfId="7222"/>
    <cellStyle name="40 % - Markeringsfarve5 2 2 2 2 2 3 4" xfId="7223"/>
    <cellStyle name="40 % - Markeringsfarve5 2 2 2 2 2 3 5" xfId="7224"/>
    <cellStyle name="40 % - Markeringsfarve5 2 2 2 2 2 3 6" xfId="7225"/>
    <cellStyle name="40 % - Markeringsfarve5 2 2 2 2 2 4" xfId="7226"/>
    <cellStyle name="40 % - Markeringsfarve5 2 2 2 2 2 4 2" xfId="7227"/>
    <cellStyle name="40 % - Markeringsfarve5 2 2 2 2 2 4 3" xfId="7228"/>
    <cellStyle name="40 % - Markeringsfarve5 2 2 2 2 2 4 4" xfId="7229"/>
    <cellStyle name="40 % - Markeringsfarve5 2 2 2 2 2 4 5" xfId="7230"/>
    <cellStyle name="40 % - Markeringsfarve5 2 2 2 2 2 4 6" xfId="7231"/>
    <cellStyle name="40 % - Markeringsfarve5 2 2 2 2 2 5" xfId="7232"/>
    <cellStyle name="40 % - Markeringsfarve5 2 2 2 2 2 5 2" xfId="7233"/>
    <cellStyle name="40 % - Markeringsfarve5 2 2 2 2 2 5 3" xfId="7234"/>
    <cellStyle name="40 % - Markeringsfarve5 2 2 2 2 2 5 4" xfId="7235"/>
    <cellStyle name="40 % - Markeringsfarve5 2 2 2 2 2 5 5" xfId="7236"/>
    <cellStyle name="40 % - Markeringsfarve5 2 2 2 2 2 5 6" xfId="7237"/>
    <cellStyle name="40 % - Markeringsfarve5 2 2 2 2 2 6" xfId="7238"/>
    <cellStyle name="40 % - Markeringsfarve5 2 2 2 2 2 7" xfId="7239"/>
    <cellStyle name="40 % - Markeringsfarve5 2 2 2 2 2 8" xfId="7240"/>
    <cellStyle name="40 % - Markeringsfarve5 2 2 2 2 2 9" xfId="7241"/>
    <cellStyle name="40 % - Markeringsfarve5 2 2 2 2 3" xfId="7242"/>
    <cellStyle name="40 % - Markeringsfarve5 2 2 2 2 3 2" xfId="7243"/>
    <cellStyle name="40 % - Markeringsfarve5 2 2 2 2 3 3" xfId="7244"/>
    <cellStyle name="40 % - Markeringsfarve5 2 2 2 2 3 4" xfId="7245"/>
    <cellStyle name="40 % - Markeringsfarve5 2 2 2 2 3 5" xfId="7246"/>
    <cellStyle name="40 % - Markeringsfarve5 2 2 2 2 3 6" xfId="7247"/>
    <cellStyle name="40 % - Markeringsfarve5 2 2 2 2 4" xfId="7248"/>
    <cellStyle name="40 % - Markeringsfarve5 2 2 2 2 4 2" xfId="7249"/>
    <cellStyle name="40 % - Markeringsfarve5 2 2 2 2 4 3" xfId="7250"/>
    <cellStyle name="40 % - Markeringsfarve5 2 2 2 2 4 4" xfId="7251"/>
    <cellStyle name="40 % - Markeringsfarve5 2 2 2 2 4 5" xfId="7252"/>
    <cellStyle name="40 % - Markeringsfarve5 2 2 2 2 4 6" xfId="7253"/>
    <cellStyle name="40 % - Markeringsfarve5 2 2 2 2 5" xfId="7254"/>
    <cellStyle name="40 % - Markeringsfarve5 2 2 2 2 5 2" xfId="7255"/>
    <cellStyle name="40 % - Markeringsfarve5 2 2 2 2 5 3" xfId="7256"/>
    <cellStyle name="40 % - Markeringsfarve5 2 2 2 2 5 4" xfId="7257"/>
    <cellStyle name="40 % - Markeringsfarve5 2 2 2 2 5 5" xfId="7258"/>
    <cellStyle name="40 % - Markeringsfarve5 2 2 2 2 5 6" xfId="7259"/>
    <cellStyle name="40 % - Markeringsfarve5 2 2 2 2 6" xfId="7260"/>
    <cellStyle name="40 % - Markeringsfarve5 2 2 2 2 6 2" xfId="7261"/>
    <cellStyle name="40 % - Markeringsfarve5 2 2 2 2 6 3" xfId="7262"/>
    <cellStyle name="40 % - Markeringsfarve5 2 2 2 2 6 4" xfId="7263"/>
    <cellStyle name="40 % - Markeringsfarve5 2 2 2 2 6 5" xfId="7264"/>
    <cellStyle name="40 % - Markeringsfarve5 2 2 2 2 6 6" xfId="7265"/>
    <cellStyle name="40 % - Markeringsfarve5 2 2 2 2 7" xfId="7266"/>
    <cellStyle name="40 % - Markeringsfarve5 2 2 2 2 8" xfId="7267"/>
    <cellStyle name="40 % - Markeringsfarve5 2 2 2 2 9" xfId="7268"/>
    <cellStyle name="40 % - Markeringsfarve5 2 2 2 3" xfId="7269"/>
    <cellStyle name="40 % - Markeringsfarve5 2 2 2 3 10" xfId="7270"/>
    <cellStyle name="40 % - Markeringsfarve5 2 2 2 3 2" xfId="7271"/>
    <cellStyle name="40 % - Markeringsfarve5 2 2 2 3 2 2" xfId="7272"/>
    <cellStyle name="40 % - Markeringsfarve5 2 2 2 3 2 3" xfId="7273"/>
    <cellStyle name="40 % - Markeringsfarve5 2 2 2 3 2 4" xfId="7274"/>
    <cellStyle name="40 % - Markeringsfarve5 2 2 2 3 2 5" xfId="7275"/>
    <cellStyle name="40 % - Markeringsfarve5 2 2 2 3 2 6" xfId="7276"/>
    <cellStyle name="40 % - Markeringsfarve5 2 2 2 3 3" xfId="7277"/>
    <cellStyle name="40 % - Markeringsfarve5 2 2 2 3 3 2" xfId="7278"/>
    <cellStyle name="40 % - Markeringsfarve5 2 2 2 3 3 3" xfId="7279"/>
    <cellStyle name="40 % - Markeringsfarve5 2 2 2 3 3 4" xfId="7280"/>
    <cellStyle name="40 % - Markeringsfarve5 2 2 2 3 3 5" xfId="7281"/>
    <cellStyle name="40 % - Markeringsfarve5 2 2 2 3 3 6" xfId="7282"/>
    <cellStyle name="40 % - Markeringsfarve5 2 2 2 3 4" xfId="7283"/>
    <cellStyle name="40 % - Markeringsfarve5 2 2 2 3 4 2" xfId="7284"/>
    <cellStyle name="40 % - Markeringsfarve5 2 2 2 3 4 3" xfId="7285"/>
    <cellStyle name="40 % - Markeringsfarve5 2 2 2 3 4 4" xfId="7286"/>
    <cellStyle name="40 % - Markeringsfarve5 2 2 2 3 4 5" xfId="7287"/>
    <cellStyle name="40 % - Markeringsfarve5 2 2 2 3 4 6" xfId="7288"/>
    <cellStyle name="40 % - Markeringsfarve5 2 2 2 3 5" xfId="7289"/>
    <cellStyle name="40 % - Markeringsfarve5 2 2 2 3 5 2" xfId="7290"/>
    <cellStyle name="40 % - Markeringsfarve5 2 2 2 3 5 3" xfId="7291"/>
    <cellStyle name="40 % - Markeringsfarve5 2 2 2 3 5 4" xfId="7292"/>
    <cellStyle name="40 % - Markeringsfarve5 2 2 2 3 5 5" xfId="7293"/>
    <cellStyle name="40 % - Markeringsfarve5 2 2 2 3 5 6" xfId="7294"/>
    <cellStyle name="40 % - Markeringsfarve5 2 2 2 3 6" xfId="7295"/>
    <cellStyle name="40 % - Markeringsfarve5 2 2 2 3 7" xfId="7296"/>
    <cellStyle name="40 % - Markeringsfarve5 2 2 2 3 8" xfId="7297"/>
    <cellStyle name="40 % - Markeringsfarve5 2 2 2 3 9" xfId="7298"/>
    <cellStyle name="40 % - Markeringsfarve5 2 2 2 4" xfId="7299"/>
    <cellStyle name="40 % - Markeringsfarve5 2 2 2 4 2" xfId="7300"/>
    <cellStyle name="40 % - Markeringsfarve5 2 2 2 4 3" xfId="7301"/>
    <cellStyle name="40 % - Markeringsfarve5 2 2 2 4 4" xfId="7302"/>
    <cellStyle name="40 % - Markeringsfarve5 2 2 2 4 5" xfId="7303"/>
    <cellStyle name="40 % - Markeringsfarve5 2 2 2 4 6" xfId="7304"/>
    <cellStyle name="40 % - Markeringsfarve5 2 2 2 5" xfId="7305"/>
    <cellStyle name="40 % - Markeringsfarve5 2 2 2 5 2" xfId="7306"/>
    <cellStyle name="40 % - Markeringsfarve5 2 2 2 5 3" xfId="7307"/>
    <cellStyle name="40 % - Markeringsfarve5 2 2 2 5 4" xfId="7308"/>
    <cellStyle name="40 % - Markeringsfarve5 2 2 2 5 5" xfId="7309"/>
    <cellStyle name="40 % - Markeringsfarve5 2 2 2 5 6" xfId="7310"/>
    <cellStyle name="40 % - Markeringsfarve5 2 2 2 6" xfId="7311"/>
    <cellStyle name="40 % - Markeringsfarve5 2 2 2 6 2" xfId="7312"/>
    <cellStyle name="40 % - Markeringsfarve5 2 2 2 6 3" xfId="7313"/>
    <cellStyle name="40 % - Markeringsfarve5 2 2 2 6 4" xfId="7314"/>
    <cellStyle name="40 % - Markeringsfarve5 2 2 2 6 5" xfId="7315"/>
    <cellStyle name="40 % - Markeringsfarve5 2 2 2 6 6" xfId="7316"/>
    <cellStyle name="40 % - Markeringsfarve5 2 2 2 7" xfId="7317"/>
    <cellStyle name="40 % - Markeringsfarve5 2 2 2 7 2" xfId="7318"/>
    <cellStyle name="40 % - Markeringsfarve5 2 2 2 7 3" xfId="7319"/>
    <cellStyle name="40 % - Markeringsfarve5 2 2 2 7 4" xfId="7320"/>
    <cellStyle name="40 % - Markeringsfarve5 2 2 2 7 5" xfId="7321"/>
    <cellStyle name="40 % - Markeringsfarve5 2 2 2 7 6" xfId="7322"/>
    <cellStyle name="40 % - Markeringsfarve5 2 2 2 8" xfId="7323"/>
    <cellStyle name="40 % - Markeringsfarve5 2 2 2 9" xfId="7324"/>
    <cellStyle name="40 % - Markeringsfarve5 2 2 3" xfId="7325"/>
    <cellStyle name="40 % - Markeringsfarve5 2 2 3 10" xfId="7326"/>
    <cellStyle name="40 % - Markeringsfarve5 2 2 3 11" xfId="7327"/>
    <cellStyle name="40 % - Markeringsfarve5 2 2 3 2" xfId="7328"/>
    <cellStyle name="40 % - Markeringsfarve5 2 2 3 2 10" xfId="7329"/>
    <cellStyle name="40 % - Markeringsfarve5 2 2 3 2 2" xfId="7330"/>
    <cellStyle name="40 % - Markeringsfarve5 2 2 3 2 2 2" xfId="7331"/>
    <cellStyle name="40 % - Markeringsfarve5 2 2 3 2 2 2 2" xfId="7332"/>
    <cellStyle name="40 % - Markeringsfarve5 2 2 3 2 2 2 3" xfId="7333"/>
    <cellStyle name="40 % - Markeringsfarve5 2 2 3 2 2 2 4" xfId="7334"/>
    <cellStyle name="40 % - Markeringsfarve5 2 2 3 2 2 2 5" xfId="7335"/>
    <cellStyle name="40 % - Markeringsfarve5 2 2 3 2 2 2 6" xfId="7336"/>
    <cellStyle name="40 % - Markeringsfarve5 2 2 3 2 2 3" xfId="7337"/>
    <cellStyle name="40 % - Markeringsfarve5 2 2 3 2 2 3 2" xfId="7338"/>
    <cellStyle name="40 % - Markeringsfarve5 2 2 3 2 2 3 3" xfId="7339"/>
    <cellStyle name="40 % - Markeringsfarve5 2 2 3 2 2 3 4" xfId="7340"/>
    <cellStyle name="40 % - Markeringsfarve5 2 2 3 2 2 3 5" xfId="7341"/>
    <cellStyle name="40 % - Markeringsfarve5 2 2 3 2 2 3 6" xfId="7342"/>
    <cellStyle name="40 % - Markeringsfarve5 2 2 3 2 2 4" xfId="7343"/>
    <cellStyle name="40 % - Markeringsfarve5 2 2 3 2 2 4 2" xfId="7344"/>
    <cellStyle name="40 % - Markeringsfarve5 2 2 3 2 2 4 3" xfId="7345"/>
    <cellStyle name="40 % - Markeringsfarve5 2 2 3 2 2 4 4" xfId="7346"/>
    <cellStyle name="40 % - Markeringsfarve5 2 2 3 2 2 4 5" xfId="7347"/>
    <cellStyle name="40 % - Markeringsfarve5 2 2 3 2 2 4 6" xfId="7348"/>
    <cellStyle name="40 % - Markeringsfarve5 2 2 3 2 2 5" xfId="7349"/>
    <cellStyle name="40 % - Markeringsfarve5 2 2 3 2 2 6" xfId="7350"/>
    <cellStyle name="40 % - Markeringsfarve5 2 2 3 2 2 7" xfId="7351"/>
    <cellStyle name="40 % - Markeringsfarve5 2 2 3 2 2 8" xfId="7352"/>
    <cellStyle name="40 % - Markeringsfarve5 2 2 3 2 2 9" xfId="7353"/>
    <cellStyle name="40 % - Markeringsfarve5 2 2 3 2 3" xfId="7354"/>
    <cellStyle name="40 % - Markeringsfarve5 2 2 3 2 3 2" xfId="7355"/>
    <cellStyle name="40 % - Markeringsfarve5 2 2 3 2 3 3" xfId="7356"/>
    <cellStyle name="40 % - Markeringsfarve5 2 2 3 2 3 4" xfId="7357"/>
    <cellStyle name="40 % - Markeringsfarve5 2 2 3 2 3 5" xfId="7358"/>
    <cellStyle name="40 % - Markeringsfarve5 2 2 3 2 3 6" xfId="7359"/>
    <cellStyle name="40 % - Markeringsfarve5 2 2 3 2 4" xfId="7360"/>
    <cellStyle name="40 % - Markeringsfarve5 2 2 3 2 4 2" xfId="7361"/>
    <cellStyle name="40 % - Markeringsfarve5 2 2 3 2 4 3" xfId="7362"/>
    <cellStyle name="40 % - Markeringsfarve5 2 2 3 2 4 4" xfId="7363"/>
    <cellStyle name="40 % - Markeringsfarve5 2 2 3 2 4 5" xfId="7364"/>
    <cellStyle name="40 % - Markeringsfarve5 2 2 3 2 4 6" xfId="7365"/>
    <cellStyle name="40 % - Markeringsfarve5 2 2 3 2 5" xfId="7366"/>
    <cellStyle name="40 % - Markeringsfarve5 2 2 3 2 5 2" xfId="7367"/>
    <cellStyle name="40 % - Markeringsfarve5 2 2 3 2 5 3" xfId="7368"/>
    <cellStyle name="40 % - Markeringsfarve5 2 2 3 2 5 4" xfId="7369"/>
    <cellStyle name="40 % - Markeringsfarve5 2 2 3 2 5 5" xfId="7370"/>
    <cellStyle name="40 % - Markeringsfarve5 2 2 3 2 5 6" xfId="7371"/>
    <cellStyle name="40 % - Markeringsfarve5 2 2 3 2 6" xfId="7372"/>
    <cellStyle name="40 % - Markeringsfarve5 2 2 3 2 7" xfId="7373"/>
    <cellStyle name="40 % - Markeringsfarve5 2 2 3 2 8" xfId="7374"/>
    <cellStyle name="40 % - Markeringsfarve5 2 2 3 2 9" xfId="7375"/>
    <cellStyle name="40 % - Markeringsfarve5 2 2 3 3" xfId="7376"/>
    <cellStyle name="40 % - Markeringsfarve5 2 2 3 3 2" xfId="7377"/>
    <cellStyle name="40 % - Markeringsfarve5 2 2 3 3 2 2" xfId="7378"/>
    <cellStyle name="40 % - Markeringsfarve5 2 2 3 3 2 3" xfId="7379"/>
    <cellStyle name="40 % - Markeringsfarve5 2 2 3 3 2 4" xfId="7380"/>
    <cellStyle name="40 % - Markeringsfarve5 2 2 3 3 2 5" xfId="7381"/>
    <cellStyle name="40 % - Markeringsfarve5 2 2 3 3 2 6" xfId="7382"/>
    <cellStyle name="40 % - Markeringsfarve5 2 2 3 3 3" xfId="7383"/>
    <cellStyle name="40 % - Markeringsfarve5 2 2 3 3 3 2" xfId="7384"/>
    <cellStyle name="40 % - Markeringsfarve5 2 2 3 3 3 3" xfId="7385"/>
    <cellStyle name="40 % - Markeringsfarve5 2 2 3 3 3 4" xfId="7386"/>
    <cellStyle name="40 % - Markeringsfarve5 2 2 3 3 3 5" xfId="7387"/>
    <cellStyle name="40 % - Markeringsfarve5 2 2 3 3 3 6" xfId="7388"/>
    <cellStyle name="40 % - Markeringsfarve5 2 2 3 3 4" xfId="7389"/>
    <cellStyle name="40 % - Markeringsfarve5 2 2 3 3 4 2" xfId="7390"/>
    <cellStyle name="40 % - Markeringsfarve5 2 2 3 3 4 3" xfId="7391"/>
    <cellStyle name="40 % - Markeringsfarve5 2 2 3 3 4 4" xfId="7392"/>
    <cellStyle name="40 % - Markeringsfarve5 2 2 3 3 4 5" xfId="7393"/>
    <cellStyle name="40 % - Markeringsfarve5 2 2 3 3 4 6" xfId="7394"/>
    <cellStyle name="40 % - Markeringsfarve5 2 2 3 3 5" xfId="7395"/>
    <cellStyle name="40 % - Markeringsfarve5 2 2 3 3 6" xfId="7396"/>
    <cellStyle name="40 % - Markeringsfarve5 2 2 3 3 7" xfId="7397"/>
    <cellStyle name="40 % - Markeringsfarve5 2 2 3 3 8" xfId="7398"/>
    <cellStyle name="40 % - Markeringsfarve5 2 2 3 3 9" xfId="7399"/>
    <cellStyle name="40 % - Markeringsfarve5 2 2 3 4" xfId="7400"/>
    <cellStyle name="40 % - Markeringsfarve5 2 2 3 4 2" xfId="7401"/>
    <cellStyle name="40 % - Markeringsfarve5 2 2 3 4 3" xfId="7402"/>
    <cellStyle name="40 % - Markeringsfarve5 2 2 3 4 4" xfId="7403"/>
    <cellStyle name="40 % - Markeringsfarve5 2 2 3 4 5" xfId="7404"/>
    <cellStyle name="40 % - Markeringsfarve5 2 2 3 4 6" xfId="7405"/>
    <cellStyle name="40 % - Markeringsfarve5 2 2 3 5" xfId="7406"/>
    <cellStyle name="40 % - Markeringsfarve5 2 2 3 5 2" xfId="7407"/>
    <cellStyle name="40 % - Markeringsfarve5 2 2 3 5 3" xfId="7408"/>
    <cellStyle name="40 % - Markeringsfarve5 2 2 3 5 4" xfId="7409"/>
    <cellStyle name="40 % - Markeringsfarve5 2 2 3 5 5" xfId="7410"/>
    <cellStyle name="40 % - Markeringsfarve5 2 2 3 5 6" xfId="7411"/>
    <cellStyle name="40 % - Markeringsfarve5 2 2 3 6" xfId="7412"/>
    <cellStyle name="40 % - Markeringsfarve5 2 2 3 6 2" xfId="7413"/>
    <cellStyle name="40 % - Markeringsfarve5 2 2 3 6 3" xfId="7414"/>
    <cellStyle name="40 % - Markeringsfarve5 2 2 3 6 4" xfId="7415"/>
    <cellStyle name="40 % - Markeringsfarve5 2 2 3 6 5" xfId="7416"/>
    <cellStyle name="40 % - Markeringsfarve5 2 2 3 6 6" xfId="7417"/>
    <cellStyle name="40 % - Markeringsfarve5 2 2 3 7" xfId="7418"/>
    <cellStyle name="40 % - Markeringsfarve5 2 2 3 8" xfId="7419"/>
    <cellStyle name="40 % - Markeringsfarve5 2 2 3 9" xfId="7420"/>
    <cellStyle name="40 % - Markeringsfarve5 2 2 4" xfId="7421"/>
    <cellStyle name="40 % - Markeringsfarve5 2 2 4 10" xfId="7422"/>
    <cellStyle name="40 % - Markeringsfarve5 2 2 4 2" xfId="7423"/>
    <cellStyle name="40 % - Markeringsfarve5 2 2 4 2 2" xfId="7424"/>
    <cellStyle name="40 % - Markeringsfarve5 2 2 4 2 2 2" xfId="7425"/>
    <cellStyle name="40 % - Markeringsfarve5 2 2 4 2 2 3" xfId="7426"/>
    <cellStyle name="40 % - Markeringsfarve5 2 2 4 2 2 4" xfId="7427"/>
    <cellStyle name="40 % - Markeringsfarve5 2 2 4 2 2 5" xfId="7428"/>
    <cellStyle name="40 % - Markeringsfarve5 2 2 4 2 2 6" xfId="7429"/>
    <cellStyle name="40 % - Markeringsfarve5 2 2 4 2 3" xfId="7430"/>
    <cellStyle name="40 % - Markeringsfarve5 2 2 4 2 3 2" xfId="7431"/>
    <cellStyle name="40 % - Markeringsfarve5 2 2 4 2 3 3" xfId="7432"/>
    <cellStyle name="40 % - Markeringsfarve5 2 2 4 2 3 4" xfId="7433"/>
    <cellStyle name="40 % - Markeringsfarve5 2 2 4 2 3 5" xfId="7434"/>
    <cellStyle name="40 % - Markeringsfarve5 2 2 4 2 3 6" xfId="7435"/>
    <cellStyle name="40 % - Markeringsfarve5 2 2 4 2 4" xfId="7436"/>
    <cellStyle name="40 % - Markeringsfarve5 2 2 4 2 4 2" xfId="7437"/>
    <cellStyle name="40 % - Markeringsfarve5 2 2 4 2 4 3" xfId="7438"/>
    <cellStyle name="40 % - Markeringsfarve5 2 2 4 2 4 4" xfId="7439"/>
    <cellStyle name="40 % - Markeringsfarve5 2 2 4 2 4 5" xfId="7440"/>
    <cellStyle name="40 % - Markeringsfarve5 2 2 4 2 4 6" xfId="7441"/>
    <cellStyle name="40 % - Markeringsfarve5 2 2 4 2 5" xfId="7442"/>
    <cellStyle name="40 % - Markeringsfarve5 2 2 4 2 6" xfId="7443"/>
    <cellStyle name="40 % - Markeringsfarve5 2 2 4 2 7" xfId="7444"/>
    <cellStyle name="40 % - Markeringsfarve5 2 2 4 2 8" xfId="7445"/>
    <cellStyle name="40 % - Markeringsfarve5 2 2 4 2 9" xfId="7446"/>
    <cellStyle name="40 % - Markeringsfarve5 2 2 4 3" xfId="7447"/>
    <cellStyle name="40 % - Markeringsfarve5 2 2 4 3 2" xfId="7448"/>
    <cellStyle name="40 % - Markeringsfarve5 2 2 4 3 3" xfId="7449"/>
    <cellStyle name="40 % - Markeringsfarve5 2 2 4 3 4" xfId="7450"/>
    <cellStyle name="40 % - Markeringsfarve5 2 2 4 3 5" xfId="7451"/>
    <cellStyle name="40 % - Markeringsfarve5 2 2 4 3 6" xfId="7452"/>
    <cellStyle name="40 % - Markeringsfarve5 2 2 4 4" xfId="7453"/>
    <cellStyle name="40 % - Markeringsfarve5 2 2 4 4 2" xfId="7454"/>
    <cellStyle name="40 % - Markeringsfarve5 2 2 4 4 3" xfId="7455"/>
    <cellStyle name="40 % - Markeringsfarve5 2 2 4 4 4" xfId="7456"/>
    <cellStyle name="40 % - Markeringsfarve5 2 2 4 4 5" xfId="7457"/>
    <cellStyle name="40 % - Markeringsfarve5 2 2 4 4 6" xfId="7458"/>
    <cellStyle name="40 % - Markeringsfarve5 2 2 4 5" xfId="7459"/>
    <cellStyle name="40 % - Markeringsfarve5 2 2 4 5 2" xfId="7460"/>
    <cellStyle name="40 % - Markeringsfarve5 2 2 4 5 3" xfId="7461"/>
    <cellStyle name="40 % - Markeringsfarve5 2 2 4 5 4" xfId="7462"/>
    <cellStyle name="40 % - Markeringsfarve5 2 2 4 5 5" xfId="7463"/>
    <cellStyle name="40 % - Markeringsfarve5 2 2 4 5 6" xfId="7464"/>
    <cellStyle name="40 % - Markeringsfarve5 2 2 4 6" xfId="7465"/>
    <cellStyle name="40 % - Markeringsfarve5 2 2 4 7" xfId="7466"/>
    <cellStyle name="40 % - Markeringsfarve5 2 2 4 8" xfId="7467"/>
    <cellStyle name="40 % - Markeringsfarve5 2 2 4 9" xfId="7468"/>
    <cellStyle name="40 % - Markeringsfarve5 2 2 5" xfId="7469"/>
    <cellStyle name="40 % - Markeringsfarve5 2 2 5 2" xfId="7470"/>
    <cellStyle name="40 % - Markeringsfarve5 2 2 5 2 2" xfId="7471"/>
    <cellStyle name="40 % - Markeringsfarve5 2 2 5 2 3" xfId="7472"/>
    <cellStyle name="40 % - Markeringsfarve5 2 2 5 2 4" xfId="7473"/>
    <cellStyle name="40 % - Markeringsfarve5 2 2 5 2 5" xfId="7474"/>
    <cellStyle name="40 % - Markeringsfarve5 2 2 5 2 6" xfId="7475"/>
    <cellStyle name="40 % - Markeringsfarve5 2 2 5 3" xfId="7476"/>
    <cellStyle name="40 % - Markeringsfarve5 2 2 5 3 2" xfId="7477"/>
    <cellStyle name="40 % - Markeringsfarve5 2 2 5 3 3" xfId="7478"/>
    <cellStyle name="40 % - Markeringsfarve5 2 2 5 3 4" xfId="7479"/>
    <cellStyle name="40 % - Markeringsfarve5 2 2 5 3 5" xfId="7480"/>
    <cellStyle name="40 % - Markeringsfarve5 2 2 5 3 6" xfId="7481"/>
    <cellStyle name="40 % - Markeringsfarve5 2 2 5 4" xfId="7482"/>
    <cellStyle name="40 % - Markeringsfarve5 2 2 5 4 2" xfId="7483"/>
    <cellStyle name="40 % - Markeringsfarve5 2 2 5 4 3" xfId="7484"/>
    <cellStyle name="40 % - Markeringsfarve5 2 2 5 4 4" xfId="7485"/>
    <cellStyle name="40 % - Markeringsfarve5 2 2 5 4 5" xfId="7486"/>
    <cellStyle name="40 % - Markeringsfarve5 2 2 5 4 6" xfId="7487"/>
    <cellStyle name="40 % - Markeringsfarve5 2 2 5 5" xfId="7488"/>
    <cellStyle name="40 % - Markeringsfarve5 2 2 5 6" xfId="7489"/>
    <cellStyle name="40 % - Markeringsfarve5 2 2 5 7" xfId="7490"/>
    <cellStyle name="40 % - Markeringsfarve5 2 2 5 8" xfId="7491"/>
    <cellStyle name="40 % - Markeringsfarve5 2 2 5 9" xfId="7492"/>
    <cellStyle name="40 % - Markeringsfarve5 2 2 6" xfId="7493"/>
    <cellStyle name="40 % - Markeringsfarve5 2 2 6 2" xfId="7494"/>
    <cellStyle name="40 % - Markeringsfarve5 2 2 6 3" xfId="7495"/>
    <cellStyle name="40 % - Markeringsfarve5 2 2 6 4" xfId="7496"/>
    <cellStyle name="40 % - Markeringsfarve5 2 2 6 5" xfId="7497"/>
    <cellStyle name="40 % - Markeringsfarve5 2 2 6 6" xfId="7498"/>
    <cellStyle name="40 % - Markeringsfarve5 2 2 7" xfId="7499"/>
    <cellStyle name="40 % - Markeringsfarve5 2 2 7 2" xfId="7500"/>
    <cellStyle name="40 % - Markeringsfarve5 2 2 7 3" xfId="7501"/>
    <cellStyle name="40 % - Markeringsfarve5 2 2 7 4" xfId="7502"/>
    <cellStyle name="40 % - Markeringsfarve5 2 2 7 5" xfId="7503"/>
    <cellStyle name="40 % - Markeringsfarve5 2 2 7 6" xfId="7504"/>
    <cellStyle name="40 % - Markeringsfarve5 2 2 8" xfId="7505"/>
    <cellStyle name="40 % - Markeringsfarve5 2 2 8 2" xfId="7506"/>
    <cellStyle name="40 % - Markeringsfarve5 2 2 8 3" xfId="7507"/>
    <cellStyle name="40 % - Markeringsfarve5 2 2 8 4" xfId="7508"/>
    <cellStyle name="40 % - Markeringsfarve5 2 2 8 5" xfId="7509"/>
    <cellStyle name="40 % - Markeringsfarve5 2 2 8 6" xfId="7510"/>
    <cellStyle name="40 % - Markeringsfarve5 2 2 9" xfId="7511"/>
    <cellStyle name="40 % - Markeringsfarve5 2 2_Budget" xfId="7512"/>
    <cellStyle name="40 % - Markeringsfarve5 2 3" xfId="7513"/>
    <cellStyle name="40 % - Markeringsfarve5 2 3 10" xfId="7514"/>
    <cellStyle name="40 % - Markeringsfarve5 2 3 11" xfId="7515"/>
    <cellStyle name="40 % - Markeringsfarve5 2 3 12" xfId="7516"/>
    <cellStyle name="40 % - Markeringsfarve5 2 3 13" xfId="7517"/>
    <cellStyle name="40 % - Markeringsfarve5 2 3 2" xfId="7518"/>
    <cellStyle name="40 % - Markeringsfarve5 2 3 2 10" xfId="7519"/>
    <cellStyle name="40 % - Markeringsfarve5 2 3 2 11" xfId="7520"/>
    <cellStyle name="40 % - Markeringsfarve5 2 3 2 2" xfId="7521"/>
    <cellStyle name="40 % - Markeringsfarve5 2 3 2 2 10" xfId="7522"/>
    <cellStyle name="40 % - Markeringsfarve5 2 3 2 2 2" xfId="7523"/>
    <cellStyle name="40 % - Markeringsfarve5 2 3 2 2 2 2" xfId="7524"/>
    <cellStyle name="40 % - Markeringsfarve5 2 3 2 2 2 3" xfId="7525"/>
    <cellStyle name="40 % - Markeringsfarve5 2 3 2 2 2 4" xfId="7526"/>
    <cellStyle name="40 % - Markeringsfarve5 2 3 2 2 2 5" xfId="7527"/>
    <cellStyle name="40 % - Markeringsfarve5 2 3 2 2 2 6" xfId="7528"/>
    <cellStyle name="40 % - Markeringsfarve5 2 3 2 2 3" xfId="7529"/>
    <cellStyle name="40 % - Markeringsfarve5 2 3 2 2 3 2" xfId="7530"/>
    <cellStyle name="40 % - Markeringsfarve5 2 3 2 2 3 3" xfId="7531"/>
    <cellStyle name="40 % - Markeringsfarve5 2 3 2 2 3 4" xfId="7532"/>
    <cellStyle name="40 % - Markeringsfarve5 2 3 2 2 3 5" xfId="7533"/>
    <cellStyle name="40 % - Markeringsfarve5 2 3 2 2 3 6" xfId="7534"/>
    <cellStyle name="40 % - Markeringsfarve5 2 3 2 2 4" xfId="7535"/>
    <cellStyle name="40 % - Markeringsfarve5 2 3 2 2 4 2" xfId="7536"/>
    <cellStyle name="40 % - Markeringsfarve5 2 3 2 2 4 3" xfId="7537"/>
    <cellStyle name="40 % - Markeringsfarve5 2 3 2 2 4 4" xfId="7538"/>
    <cellStyle name="40 % - Markeringsfarve5 2 3 2 2 4 5" xfId="7539"/>
    <cellStyle name="40 % - Markeringsfarve5 2 3 2 2 4 6" xfId="7540"/>
    <cellStyle name="40 % - Markeringsfarve5 2 3 2 2 5" xfId="7541"/>
    <cellStyle name="40 % - Markeringsfarve5 2 3 2 2 5 2" xfId="7542"/>
    <cellStyle name="40 % - Markeringsfarve5 2 3 2 2 5 3" xfId="7543"/>
    <cellStyle name="40 % - Markeringsfarve5 2 3 2 2 5 4" xfId="7544"/>
    <cellStyle name="40 % - Markeringsfarve5 2 3 2 2 5 5" xfId="7545"/>
    <cellStyle name="40 % - Markeringsfarve5 2 3 2 2 5 6" xfId="7546"/>
    <cellStyle name="40 % - Markeringsfarve5 2 3 2 2 6" xfId="7547"/>
    <cellStyle name="40 % - Markeringsfarve5 2 3 2 2 7" xfId="7548"/>
    <cellStyle name="40 % - Markeringsfarve5 2 3 2 2 8" xfId="7549"/>
    <cellStyle name="40 % - Markeringsfarve5 2 3 2 2 9" xfId="7550"/>
    <cellStyle name="40 % - Markeringsfarve5 2 3 2 3" xfId="7551"/>
    <cellStyle name="40 % - Markeringsfarve5 2 3 2 3 2" xfId="7552"/>
    <cellStyle name="40 % - Markeringsfarve5 2 3 2 3 3" xfId="7553"/>
    <cellStyle name="40 % - Markeringsfarve5 2 3 2 3 4" xfId="7554"/>
    <cellStyle name="40 % - Markeringsfarve5 2 3 2 3 5" xfId="7555"/>
    <cellStyle name="40 % - Markeringsfarve5 2 3 2 3 6" xfId="7556"/>
    <cellStyle name="40 % - Markeringsfarve5 2 3 2 4" xfId="7557"/>
    <cellStyle name="40 % - Markeringsfarve5 2 3 2 4 2" xfId="7558"/>
    <cellStyle name="40 % - Markeringsfarve5 2 3 2 4 3" xfId="7559"/>
    <cellStyle name="40 % - Markeringsfarve5 2 3 2 4 4" xfId="7560"/>
    <cellStyle name="40 % - Markeringsfarve5 2 3 2 4 5" xfId="7561"/>
    <cellStyle name="40 % - Markeringsfarve5 2 3 2 4 6" xfId="7562"/>
    <cellStyle name="40 % - Markeringsfarve5 2 3 2 5" xfId="7563"/>
    <cellStyle name="40 % - Markeringsfarve5 2 3 2 5 2" xfId="7564"/>
    <cellStyle name="40 % - Markeringsfarve5 2 3 2 5 3" xfId="7565"/>
    <cellStyle name="40 % - Markeringsfarve5 2 3 2 5 4" xfId="7566"/>
    <cellStyle name="40 % - Markeringsfarve5 2 3 2 5 5" xfId="7567"/>
    <cellStyle name="40 % - Markeringsfarve5 2 3 2 5 6" xfId="7568"/>
    <cellStyle name="40 % - Markeringsfarve5 2 3 2 6" xfId="7569"/>
    <cellStyle name="40 % - Markeringsfarve5 2 3 2 6 2" xfId="7570"/>
    <cellStyle name="40 % - Markeringsfarve5 2 3 2 6 3" xfId="7571"/>
    <cellStyle name="40 % - Markeringsfarve5 2 3 2 6 4" xfId="7572"/>
    <cellStyle name="40 % - Markeringsfarve5 2 3 2 6 5" xfId="7573"/>
    <cellStyle name="40 % - Markeringsfarve5 2 3 2 6 6" xfId="7574"/>
    <cellStyle name="40 % - Markeringsfarve5 2 3 2 7" xfId="7575"/>
    <cellStyle name="40 % - Markeringsfarve5 2 3 2 8" xfId="7576"/>
    <cellStyle name="40 % - Markeringsfarve5 2 3 2 9" xfId="7577"/>
    <cellStyle name="40 % - Markeringsfarve5 2 3 3" xfId="7578"/>
    <cellStyle name="40 % - Markeringsfarve5 2 3 3 10" xfId="7579"/>
    <cellStyle name="40 % - Markeringsfarve5 2 3 3 2" xfId="7580"/>
    <cellStyle name="40 % - Markeringsfarve5 2 3 3 2 2" xfId="7581"/>
    <cellStyle name="40 % - Markeringsfarve5 2 3 3 2 3" xfId="7582"/>
    <cellStyle name="40 % - Markeringsfarve5 2 3 3 2 4" xfId="7583"/>
    <cellStyle name="40 % - Markeringsfarve5 2 3 3 2 5" xfId="7584"/>
    <cellStyle name="40 % - Markeringsfarve5 2 3 3 2 6" xfId="7585"/>
    <cellStyle name="40 % - Markeringsfarve5 2 3 3 3" xfId="7586"/>
    <cellStyle name="40 % - Markeringsfarve5 2 3 3 3 2" xfId="7587"/>
    <cellStyle name="40 % - Markeringsfarve5 2 3 3 3 3" xfId="7588"/>
    <cellStyle name="40 % - Markeringsfarve5 2 3 3 3 4" xfId="7589"/>
    <cellStyle name="40 % - Markeringsfarve5 2 3 3 3 5" xfId="7590"/>
    <cellStyle name="40 % - Markeringsfarve5 2 3 3 3 6" xfId="7591"/>
    <cellStyle name="40 % - Markeringsfarve5 2 3 3 4" xfId="7592"/>
    <cellStyle name="40 % - Markeringsfarve5 2 3 3 4 2" xfId="7593"/>
    <cellStyle name="40 % - Markeringsfarve5 2 3 3 4 3" xfId="7594"/>
    <cellStyle name="40 % - Markeringsfarve5 2 3 3 4 4" xfId="7595"/>
    <cellStyle name="40 % - Markeringsfarve5 2 3 3 4 5" xfId="7596"/>
    <cellStyle name="40 % - Markeringsfarve5 2 3 3 4 6" xfId="7597"/>
    <cellStyle name="40 % - Markeringsfarve5 2 3 3 5" xfId="7598"/>
    <cellStyle name="40 % - Markeringsfarve5 2 3 3 5 2" xfId="7599"/>
    <cellStyle name="40 % - Markeringsfarve5 2 3 3 5 3" xfId="7600"/>
    <cellStyle name="40 % - Markeringsfarve5 2 3 3 5 4" xfId="7601"/>
    <cellStyle name="40 % - Markeringsfarve5 2 3 3 5 5" xfId="7602"/>
    <cellStyle name="40 % - Markeringsfarve5 2 3 3 5 6" xfId="7603"/>
    <cellStyle name="40 % - Markeringsfarve5 2 3 3 6" xfId="7604"/>
    <cellStyle name="40 % - Markeringsfarve5 2 3 3 7" xfId="7605"/>
    <cellStyle name="40 % - Markeringsfarve5 2 3 3 8" xfId="7606"/>
    <cellStyle name="40 % - Markeringsfarve5 2 3 3 9" xfId="7607"/>
    <cellStyle name="40 % - Markeringsfarve5 2 3 4" xfId="7608"/>
    <cellStyle name="40 % - Markeringsfarve5 2 3 4 2" xfId="7609"/>
    <cellStyle name="40 % - Markeringsfarve5 2 3 4 3" xfId="7610"/>
    <cellStyle name="40 % - Markeringsfarve5 2 3 4 4" xfId="7611"/>
    <cellStyle name="40 % - Markeringsfarve5 2 3 4 5" xfId="7612"/>
    <cellStyle name="40 % - Markeringsfarve5 2 3 4 6" xfId="7613"/>
    <cellStyle name="40 % - Markeringsfarve5 2 3 5" xfId="7614"/>
    <cellStyle name="40 % - Markeringsfarve5 2 3 5 2" xfId="7615"/>
    <cellStyle name="40 % - Markeringsfarve5 2 3 5 3" xfId="7616"/>
    <cellStyle name="40 % - Markeringsfarve5 2 3 5 4" xfId="7617"/>
    <cellStyle name="40 % - Markeringsfarve5 2 3 5 5" xfId="7618"/>
    <cellStyle name="40 % - Markeringsfarve5 2 3 5 6" xfId="7619"/>
    <cellStyle name="40 % - Markeringsfarve5 2 3 6" xfId="7620"/>
    <cellStyle name="40 % - Markeringsfarve5 2 3 6 2" xfId="7621"/>
    <cellStyle name="40 % - Markeringsfarve5 2 3 6 3" xfId="7622"/>
    <cellStyle name="40 % - Markeringsfarve5 2 3 6 4" xfId="7623"/>
    <cellStyle name="40 % - Markeringsfarve5 2 3 6 5" xfId="7624"/>
    <cellStyle name="40 % - Markeringsfarve5 2 3 6 6" xfId="7625"/>
    <cellStyle name="40 % - Markeringsfarve5 2 3 7" xfId="7626"/>
    <cellStyle name="40 % - Markeringsfarve5 2 3 7 2" xfId="7627"/>
    <cellStyle name="40 % - Markeringsfarve5 2 3 7 3" xfId="7628"/>
    <cellStyle name="40 % - Markeringsfarve5 2 3 7 4" xfId="7629"/>
    <cellStyle name="40 % - Markeringsfarve5 2 3 7 5" xfId="7630"/>
    <cellStyle name="40 % - Markeringsfarve5 2 3 7 6" xfId="7631"/>
    <cellStyle name="40 % - Markeringsfarve5 2 3 8" xfId="7632"/>
    <cellStyle name="40 % - Markeringsfarve5 2 3 9" xfId="7633"/>
    <cellStyle name="40 % - Markeringsfarve5 2 4" xfId="7634"/>
    <cellStyle name="40 % - Markeringsfarve5 2 4 10" xfId="7635"/>
    <cellStyle name="40 % - Markeringsfarve5 2 4 11" xfId="7636"/>
    <cellStyle name="40 % - Markeringsfarve5 2 4 2" xfId="7637"/>
    <cellStyle name="40 % - Markeringsfarve5 2 4 2 10" xfId="7638"/>
    <cellStyle name="40 % - Markeringsfarve5 2 4 2 2" xfId="7639"/>
    <cellStyle name="40 % - Markeringsfarve5 2 4 2 2 2" xfId="7640"/>
    <cellStyle name="40 % - Markeringsfarve5 2 4 2 2 2 2" xfId="7641"/>
    <cellStyle name="40 % - Markeringsfarve5 2 4 2 2 2 3" xfId="7642"/>
    <cellStyle name="40 % - Markeringsfarve5 2 4 2 2 2 4" xfId="7643"/>
    <cellStyle name="40 % - Markeringsfarve5 2 4 2 2 2 5" xfId="7644"/>
    <cellStyle name="40 % - Markeringsfarve5 2 4 2 2 2 6" xfId="7645"/>
    <cellStyle name="40 % - Markeringsfarve5 2 4 2 2 3" xfId="7646"/>
    <cellStyle name="40 % - Markeringsfarve5 2 4 2 2 3 2" xfId="7647"/>
    <cellStyle name="40 % - Markeringsfarve5 2 4 2 2 3 3" xfId="7648"/>
    <cellStyle name="40 % - Markeringsfarve5 2 4 2 2 3 4" xfId="7649"/>
    <cellStyle name="40 % - Markeringsfarve5 2 4 2 2 3 5" xfId="7650"/>
    <cellStyle name="40 % - Markeringsfarve5 2 4 2 2 3 6" xfId="7651"/>
    <cellStyle name="40 % - Markeringsfarve5 2 4 2 2 4" xfId="7652"/>
    <cellStyle name="40 % - Markeringsfarve5 2 4 2 2 4 2" xfId="7653"/>
    <cellStyle name="40 % - Markeringsfarve5 2 4 2 2 4 3" xfId="7654"/>
    <cellStyle name="40 % - Markeringsfarve5 2 4 2 2 4 4" xfId="7655"/>
    <cellStyle name="40 % - Markeringsfarve5 2 4 2 2 4 5" xfId="7656"/>
    <cellStyle name="40 % - Markeringsfarve5 2 4 2 2 4 6" xfId="7657"/>
    <cellStyle name="40 % - Markeringsfarve5 2 4 2 2 5" xfId="7658"/>
    <cellStyle name="40 % - Markeringsfarve5 2 4 2 2 6" xfId="7659"/>
    <cellStyle name="40 % - Markeringsfarve5 2 4 2 2 7" xfId="7660"/>
    <cellStyle name="40 % - Markeringsfarve5 2 4 2 2 8" xfId="7661"/>
    <cellStyle name="40 % - Markeringsfarve5 2 4 2 2 9" xfId="7662"/>
    <cellStyle name="40 % - Markeringsfarve5 2 4 2 3" xfId="7663"/>
    <cellStyle name="40 % - Markeringsfarve5 2 4 2 3 2" xfId="7664"/>
    <cellStyle name="40 % - Markeringsfarve5 2 4 2 3 3" xfId="7665"/>
    <cellStyle name="40 % - Markeringsfarve5 2 4 2 3 4" xfId="7666"/>
    <cellStyle name="40 % - Markeringsfarve5 2 4 2 3 5" xfId="7667"/>
    <cellStyle name="40 % - Markeringsfarve5 2 4 2 3 6" xfId="7668"/>
    <cellStyle name="40 % - Markeringsfarve5 2 4 2 4" xfId="7669"/>
    <cellStyle name="40 % - Markeringsfarve5 2 4 2 4 2" xfId="7670"/>
    <cellStyle name="40 % - Markeringsfarve5 2 4 2 4 3" xfId="7671"/>
    <cellStyle name="40 % - Markeringsfarve5 2 4 2 4 4" xfId="7672"/>
    <cellStyle name="40 % - Markeringsfarve5 2 4 2 4 5" xfId="7673"/>
    <cellStyle name="40 % - Markeringsfarve5 2 4 2 4 6" xfId="7674"/>
    <cellStyle name="40 % - Markeringsfarve5 2 4 2 5" xfId="7675"/>
    <cellStyle name="40 % - Markeringsfarve5 2 4 2 5 2" xfId="7676"/>
    <cellStyle name="40 % - Markeringsfarve5 2 4 2 5 3" xfId="7677"/>
    <cellStyle name="40 % - Markeringsfarve5 2 4 2 5 4" xfId="7678"/>
    <cellStyle name="40 % - Markeringsfarve5 2 4 2 5 5" xfId="7679"/>
    <cellStyle name="40 % - Markeringsfarve5 2 4 2 5 6" xfId="7680"/>
    <cellStyle name="40 % - Markeringsfarve5 2 4 2 6" xfId="7681"/>
    <cellStyle name="40 % - Markeringsfarve5 2 4 2 7" xfId="7682"/>
    <cellStyle name="40 % - Markeringsfarve5 2 4 2 8" xfId="7683"/>
    <cellStyle name="40 % - Markeringsfarve5 2 4 2 9" xfId="7684"/>
    <cellStyle name="40 % - Markeringsfarve5 2 4 3" xfId="7685"/>
    <cellStyle name="40 % - Markeringsfarve5 2 4 3 2" xfId="7686"/>
    <cellStyle name="40 % - Markeringsfarve5 2 4 3 2 2" xfId="7687"/>
    <cellStyle name="40 % - Markeringsfarve5 2 4 3 2 3" xfId="7688"/>
    <cellStyle name="40 % - Markeringsfarve5 2 4 3 2 4" xfId="7689"/>
    <cellStyle name="40 % - Markeringsfarve5 2 4 3 2 5" xfId="7690"/>
    <cellStyle name="40 % - Markeringsfarve5 2 4 3 2 6" xfId="7691"/>
    <cellStyle name="40 % - Markeringsfarve5 2 4 3 3" xfId="7692"/>
    <cellStyle name="40 % - Markeringsfarve5 2 4 3 3 2" xfId="7693"/>
    <cellStyle name="40 % - Markeringsfarve5 2 4 3 3 3" xfId="7694"/>
    <cellStyle name="40 % - Markeringsfarve5 2 4 3 3 4" xfId="7695"/>
    <cellStyle name="40 % - Markeringsfarve5 2 4 3 3 5" xfId="7696"/>
    <cellStyle name="40 % - Markeringsfarve5 2 4 3 3 6" xfId="7697"/>
    <cellStyle name="40 % - Markeringsfarve5 2 4 3 4" xfId="7698"/>
    <cellStyle name="40 % - Markeringsfarve5 2 4 3 4 2" xfId="7699"/>
    <cellStyle name="40 % - Markeringsfarve5 2 4 3 4 3" xfId="7700"/>
    <cellStyle name="40 % - Markeringsfarve5 2 4 3 4 4" xfId="7701"/>
    <cellStyle name="40 % - Markeringsfarve5 2 4 3 4 5" xfId="7702"/>
    <cellStyle name="40 % - Markeringsfarve5 2 4 3 4 6" xfId="7703"/>
    <cellStyle name="40 % - Markeringsfarve5 2 4 3 5" xfId="7704"/>
    <cellStyle name="40 % - Markeringsfarve5 2 4 3 6" xfId="7705"/>
    <cellStyle name="40 % - Markeringsfarve5 2 4 3 7" xfId="7706"/>
    <cellStyle name="40 % - Markeringsfarve5 2 4 3 8" xfId="7707"/>
    <cellStyle name="40 % - Markeringsfarve5 2 4 3 9" xfId="7708"/>
    <cellStyle name="40 % - Markeringsfarve5 2 4 4" xfId="7709"/>
    <cellStyle name="40 % - Markeringsfarve5 2 4 4 2" xfId="7710"/>
    <cellStyle name="40 % - Markeringsfarve5 2 4 4 3" xfId="7711"/>
    <cellStyle name="40 % - Markeringsfarve5 2 4 4 4" xfId="7712"/>
    <cellStyle name="40 % - Markeringsfarve5 2 4 4 5" xfId="7713"/>
    <cellStyle name="40 % - Markeringsfarve5 2 4 4 6" xfId="7714"/>
    <cellStyle name="40 % - Markeringsfarve5 2 4 5" xfId="7715"/>
    <cellStyle name="40 % - Markeringsfarve5 2 4 5 2" xfId="7716"/>
    <cellStyle name="40 % - Markeringsfarve5 2 4 5 3" xfId="7717"/>
    <cellStyle name="40 % - Markeringsfarve5 2 4 5 4" xfId="7718"/>
    <cellStyle name="40 % - Markeringsfarve5 2 4 5 5" xfId="7719"/>
    <cellStyle name="40 % - Markeringsfarve5 2 4 5 6" xfId="7720"/>
    <cellStyle name="40 % - Markeringsfarve5 2 4 6" xfId="7721"/>
    <cellStyle name="40 % - Markeringsfarve5 2 4 6 2" xfId="7722"/>
    <cellStyle name="40 % - Markeringsfarve5 2 4 6 3" xfId="7723"/>
    <cellStyle name="40 % - Markeringsfarve5 2 4 6 4" xfId="7724"/>
    <cellStyle name="40 % - Markeringsfarve5 2 4 6 5" xfId="7725"/>
    <cellStyle name="40 % - Markeringsfarve5 2 4 6 6" xfId="7726"/>
    <cellStyle name="40 % - Markeringsfarve5 2 4 7" xfId="7727"/>
    <cellStyle name="40 % - Markeringsfarve5 2 4 8" xfId="7728"/>
    <cellStyle name="40 % - Markeringsfarve5 2 4 9" xfId="7729"/>
    <cellStyle name="40 % - Markeringsfarve5 2 5" xfId="7730"/>
    <cellStyle name="40 % - Markeringsfarve5 2 5 10" xfId="7731"/>
    <cellStyle name="40 % - Markeringsfarve5 2 5 2" xfId="7732"/>
    <cellStyle name="40 % - Markeringsfarve5 2 5 2 2" xfId="7733"/>
    <cellStyle name="40 % - Markeringsfarve5 2 5 2 2 2" xfId="7734"/>
    <cellStyle name="40 % - Markeringsfarve5 2 5 2 2 3" xfId="7735"/>
    <cellStyle name="40 % - Markeringsfarve5 2 5 2 2 4" xfId="7736"/>
    <cellStyle name="40 % - Markeringsfarve5 2 5 2 2 5" xfId="7737"/>
    <cellStyle name="40 % - Markeringsfarve5 2 5 2 2 6" xfId="7738"/>
    <cellStyle name="40 % - Markeringsfarve5 2 5 2 3" xfId="7739"/>
    <cellStyle name="40 % - Markeringsfarve5 2 5 2 3 2" xfId="7740"/>
    <cellStyle name="40 % - Markeringsfarve5 2 5 2 3 3" xfId="7741"/>
    <cellStyle name="40 % - Markeringsfarve5 2 5 2 3 4" xfId="7742"/>
    <cellStyle name="40 % - Markeringsfarve5 2 5 2 3 5" xfId="7743"/>
    <cellStyle name="40 % - Markeringsfarve5 2 5 2 3 6" xfId="7744"/>
    <cellStyle name="40 % - Markeringsfarve5 2 5 2 4" xfId="7745"/>
    <cellStyle name="40 % - Markeringsfarve5 2 5 2 4 2" xfId="7746"/>
    <cellStyle name="40 % - Markeringsfarve5 2 5 2 4 3" xfId="7747"/>
    <cellStyle name="40 % - Markeringsfarve5 2 5 2 4 4" xfId="7748"/>
    <cellStyle name="40 % - Markeringsfarve5 2 5 2 4 5" xfId="7749"/>
    <cellStyle name="40 % - Markeringsfarve5 2 5 2 4 6" xfId="7750"/>
    <cellStyle name="40 % - Markeringsfarve5 2 5 2 5" xfId="7751"/>
    <cellStyle name="40 % - Markeringsfarve5 2 5 2 6" xfId="7752"/>
    <cellStyle name="40 % - Markeringsfarve5 2 5 2 7" xfId="7753"/>
    <cellStyle name="40 % - Markeringsfarve5 2 5 2 8" xfId="7754"/>
    <cellStyle name="40 % - Markeringsfarve5 2 5 2 9" xfId="7755"/>
    <cellStyle name="40 % - Markeringsfarve5 2 5 3" xfId="7756"/>
    <cellStyle name="40 % - Markeringsfarve5 2 5 3 2" xfId="7757"/>
    <cellStyle name="40 % - Markeringsfarve5 2 5 3 3" xfId="7758"/>
    <cellStyle name="40 % - Markeringsfarve5 2 5 3 4" xfId="7759"/>
    <cellStyle name="40 % - Markeringsfarve5 2 5 3 5" xfId="7760"/>
    <cellStyle name="40 % - Markeringsfarve5 2 5 3 6" xfId="7761"/>
    <cellStyle name="40 % - Markeringsfarve5 2 5 4" xfId="7762"/>
    <cellStyle name="40 % - Markeringsfarve5 2 5 4 2" xfId="7763"/>
    <cellStyle name="40 % - Markeringsfarve5 2 5 4 3" xfId="7764"/>
    <cellStyle name="40 % - Markeringsfarve5 2 5 4 4" xfId="7765"/>
    <cellStyle name="40 % - Markeringsfarve5 2 5 4 5" xfId="7766"/>
    <cellStyle name="40 % - Markeringsfarve5 2 5 4 6" xfId="7767"/>
    <cellStyle name="40 % - Markeringsfarve5 2 5 5" xfId="7768"/>
    <cellStyle name="40 % - Markeringsfarve5 2 5 5 2" xfId="7769"/>
    <cellStyle name="40 % - Markeringsfarve5 2 5 5 3" xfId="7770"/>
    <cellStyle name="40 % - Markeringsfarve5 2 5 5 4" xfId="7771"/>
    <cellStyle name="40 % - Markeringsfarve5 2 5 5 5" xfId="7772"/>
    <cellStyle name="40 % - Markeringsfarve5 2 5 5 6" xfId="7773"/>
    <cellStyle name="40 % - Markeringsfarve5 2 5 6" xfId="7774"/>
    <cellStyle name="40 % - Markeringsfarve5 2 5 7" xfId="7775"/>
    <cellStyle name="40 % - Markeringsfarve5 2 5 8" xfId="7776"/>
    <cellStyle name="40 % - Markeringsfarve5 2 5 9" xfId="7777"/>
    <cellStyle name="40 % - Markeringsfarve5 2 6" xfId="7778"/>
    <cellStyle name="40 % - Markeringsfarve5 2 6 2" xfId="7779"/>
    <cellStyle name="40 % - Markeringsfarve5 2 6 2 2" xfId="7780"/>
    <cellStyle name="40 % - Markeringsfarve5 2 6 2 3" xfId="7781"/>
    <cellStyle name="40 % - Markeringsfarve5 2 6 2 4" xfId="7782"/>
    <cellStyle name="40 % - Markeringsfarve5 2 6 2 5" xfId="7783"/>
    <cellStyle name="40 % - Markeringsfarve5 2 6 2 6" xfId="7784"/>
    <cellStyle name="40 % - Markeringsfarve5 2 6 3" xfId="7785"/>
    <cellStyle name="40 % - Markeringsfarve5 2 6 3 2" xfId="7786"/>
    <cellStyle name="40 % - Markeringsfarve5 2 6 3 3" xfId="7787"/>
    <cellStyle name="40 % - Markeringsfarve5 2 6 3 4" xfId="7788"/>
    <cellStyle name="40 % - Markeringsfarve5 2 6 3 5" xfId="7789"/>
    <cellStyle name="40 % - Markeringsfarve5 2 6 3 6" xfId="7790"/>
    <cellStyle name="40 % - Markeringsfarve5 2 6 4" xfId="7791"/>
    <cellStyle name="40 % - Markeringsfarve5 2 6 4 2" xfId="7792"/>
    <cellStyle name="40 % - Markeringsfarve5 2 6 4 3" xfId="7793"/>
    <cellStyle name="40 % - Markeringsfarve5 2 6 4 4" xfId="7794"/>
    <cellStyle name="40 % - Markeringsfarve5 2 6 4 5" xfId="7795"/>
    <cellStyle name="40 % - Markeringsfarve5 2 6 4 6" xfId="7796"/>
    <cellStyle name="40 % - Markeringsfarve5 2 6 5" xfId="7797"/>
    <cellStyle name="40 % - Markeringsfarve5 2 6 6" xfId="7798"/>
    <cellStyle name="40 % - Markeringsfarve5 2 6 7" xfId="7799"/>
    <cellStyle name="40 % - Markeringsfarve5 2 6 8" xfId="7800"/>
    <cellStyle name="40 % - Markeringsfarve5 2 6 9" xfId="7801"/>
    <cellStyle name="40 % - Markeringsfarve5 2 7" xfId="7802"/>
    <cellStyle name="40 % - Markeringsfarve5 2 7 2" xfId="7803"/>
    <cellStyle name="40 % - Markeringsfarve5 2 7 3" xfId="7804"/>
    <cellStyle name="40 % - Markeringsfarve5 2 7 4" xfId="7805"/>
    <cellStyle name="40 % - Markeringsfarve5 2 7 5" xfId="7806"/>
    <cellStyle name="40 % - Markeringsfarve5 2 7 6" xfId="7807"/>
    <cellStyle name="40 % - Markeringsfarve5 2 8" xfId="7808"/>
    <cellStyle name="40 % - Markeringsfarve5 2 8 2" xfId="7809"/>
    <cellStyle name="40 % - Markeringsfarve5 2 8 3" xfId="7810"/>
    <cellStyle name="40 % - Markeringsfarve5 2 8 4" xfId="7811"/>
    <cellStyle name="40 % - Markeringsfarve5 2 8 5" xfId="7812"/>
    <cellStyle name="40 % - Markeringsfarve5 2 8 6" xfId="7813"/>
    <cellStyle name="40 % - Markeringsfarve5 2 9" xfId="7814"/>
    <cellStyle name="40 % - Markeringsfarve5 2 9 2" xfId="7815"/>
    <cellStyle name="40 % - Markeringsfarve5 2 9 3" xfId="7816"/>
    <cellStyle name="40 % - Markeringsfarve5 2 9 4" xfId="7817"/>
    <cellStyle name="40 % - Markeringsfarve5 2 9 5" xfId="7818"/>
    <cellStyle name="40 % - Markeringsfarve5 2 9 6" xfId="7819"/>
    <cellStyle name="40 % - Markeringsfarve5 2_Budget" xfId="7820"/>
    <cellStyle name="40 % - Markeringsfarve5 20" xfId="10303"/>
    <cellStyle name="40 % - Markeringsfarve5 3" xfId="7821"/>
    <cellStyle name="40 % - Markeringsfarve5 3 2" xfId="7822"/>
    <cellStyle name="40 % - Markeringsfarve5 3 2 2" xfId="7823"/>
    <cellStyle name="40 % - Markeringsfarve5 3 2 2 2" xfId="7824"/>
    <cellStyle name="40 % - Markeringsfarve5 3 2 2 2 2" xfId="7825"/>
    <cellStyle name="40 % - Markeringsfarve5 3 2 2 2 3" xfId="7826"/>
    <cellStyle name="40 % - Markeringsfarve5 3 2 2 2 4" xfId="7827"/>
    <cellStyle name="40 % - Markeringsfarve5 3 2 2 2 5" xfId="7828"/>
    <cellStyle name="40 % - Markeringsfarve5 3 2 2 2 6" xfId="7829"/>
    <cellStyle name="40 % - Markeringsfarve5 3 2 2 3" xfId="7830"/>
    <cellStyle name="40 % - Markeringsfarve5 3 2 2 4" xfId="7831"/>
    <cellStyle name="40 % - Markeringsfarve5 3 2 2 5" xfId="7832"/>
    <cellStyle name="40 % - Markeringsfarve5 3 2 2 6" xfId="7833"/>
    <cellStyle name="40 % - Markeringsfarve5 3 2 2 7" xfId="7834"/>
    <cellStyle name="40 % - Markeringsfarve5 3 2 3" xfId="7835"/>
    <cellStyle name="40 % - Markeringsfarve5 3 2 3 2" xfId="7836"/>
    <cellStyle name="40 % - Markeringsfarve5 3 2 3 3" xfId="7837"/>
    <cellStyle name="40 % - Markeringsfarve5 3 2 3 4" xfId="7838"/>
    <cellStyle name="40 % - Markeringsfarve5 3 2 3 5" xfId="7839"/>
    <cellStyle name="40 % - Markeringsfarve5 3 2 3 6" xfId="7840"/>
    <cellStyle name="40 % - Markeringsfarve5 3 2 4" xfId="7841"/>
    <cellStyle name="40 % - Markeringsfarve5 3 2 5" xfId="7842"/>
    <cellStyle name="40 % - Markeringsfarve5 3 2 6" xfId="7843"/>
    <cellStyle name="40 % - Markeringsfarve5 3 2 7" xfId="7844"/>
    <cellStyle name="40 % - Markeringsfarve5 3 2 8" xfId="7845"/>
    <cellStyle name="40 % - Markeringsfarve5 3 2 9" xfId="7846"/>
    <cellStyle name="40 % - Markeringsfarve5 3 3" xfId="7847"/>
    <cellStyle name="40 % - Markeringsfarve5 3_Budget" xfId="7848"/>
    <cellStyle name="40 % - Markeringsfarve5 4" xfId="7849"/>
    <cellStyle name="40 % - Markeringsfarve5 4 2" xfId="7850"/>
    <cellStyle name="40 % - Markeringsfarve5 5" xfId="7851"/>
    <cellStyle name="40 % - Markeringsfarve5 6" xfId="7852"/>
    <cellStyle name="40 % - Markeringsfarve5 6 10" xfId="7853"/>
    <cellStyle name="40 % - Markeringsfarve5 6 2" xfId="7854"/>
    <cellStyle name="40 % - Markeringsfarve5 6 2 2" xfId="7855"/>
    <cellStyle name="40 % - Markeringsfarve5 6 2 2 2" xfId="7856"/>
    <cellStyle name="40 % - Markeringsfarve5 6 2 2 3" xfId="7857"/>
    <cellStyle name="40 % - Markeringsfarve5 6 2 2 4" xfId="7858"/>
    <cellStyle name="40 % - Markeringsfarve5 6 2 2 5" xfId="7859"/>
    <cellStyle name="40 % - Markeringsfarve5 6 2 2 6" xfId="7860"/>
    <cellStyle name="40 % - Markeringsfarve5 6 2 3" xfId="7861"/>
    <cellStyle name="40 % - Markeringsfarve5 6 2 3 2" xfId="7862"/>
    <cellStyle name="40 % - Markeringsfarve5 6 2 3 3" xfId="7863"/>
    <cellStyle name="40 % - Markeringsfarve5 6 2 3 4" xfId="7864"/>
    <cellStyle name="40 % - Markeringsfarve5 6 2 3 5" xfId="7865"/>
    <cellStyle name="40 % - Markeringsfarve5 6 2 3 6" xfId="7866"/>
    <cellStyle name="40 % - Markeringsfarve5 6 2 4" xfId="7867"/>
    <cellStyle name="40 % - Markeringsfarve5 6 2 5" xfId="7868"/>
    <cellStyle name="40 % - Markeringsfarve5 6 2 6" xfId="7869"/>
    <cellStyle name="40 % - Markeringsfarve5 6 2 7" xfId="7870"/>
    <cellStyle name="40 % - Markeringsfarve5 6 2 8" xfId="7871"/>
    <cellStyle name="40 % - Markeringsfarve5 6 3" xfId="7872"/>
    <cellStyle name="40 % - Markeringsfarve5 6 4" xfId="7873"/>
    <cellStyle name="40 % - Markeringsfarve5 6 4 2" xfId="7874"/>
    <cellStyle name="40 % - Markeringsfarve5 6 4 3" xfId="7875"/>
    <cellStyle name="40 % - Markeringsfarve5 6 4 4" xfId="7876"/>
    <cellStyle name="40 % - Markeringsfarve5 6 4 5" xfId="7877"/>
    <cellStyle name="40 % - Markeringsfarve5 6 4 6" xfId="7878"/>
    <cellStyle name="40 % - Markeringsfarve5 6 5" xfId="7879"/>
    <cellStyle name="40 % - Markeringsfarve5 6 5 2" xfId="7880"/>
    <cellStyle name="40 % - Markeringsfarve5 6 5 3" xfId="7881"/>
    <cellStyle name="40 % - Markeringsfarve5 6 5 4" xfId="7882"/>
    <cellStyle name="40 % - Markeringsfarve5 6 5 5" xfId="7883"/>
    <cellStyle name="40 % - Markeringsfarve5 6 5 6" xfId="7884"/>
    <cellStyle name="40 % - Markeringsfarve5 6 6" xfId="7885"/>
    <cellStyle name="40 % - Markeringsfarve5 6 7" xfId="7886"/>
    <cellStyle name="40 % - Markeringsfarve5 6 8" xfId="7887"/>
    <cellStyle name="40 % - Markeringsfarve5 6 9" xfId="7888"/>
    <cellStyle name="40 % - Markeringsfarve5 7" xfId="7889"/>
    <cellStyle name="40 % - Markeringsfarve5 8" xfId="7890"/>
    <cellStyle name="40 % - Markeringsfarve5 9" xfId="7891"/>
    <cellStyle name="40 % - Markeringsfarve6" xfId="7892" builtinId="51" customBuiltin="1"/>
    <cellStyle name="40 % - Markeringsfarve6 10" xfId="7893"/>
    <cellStyle name="40 % - Markeringsfarve6 11" xfId="7894"/>
    <cellStyle name="40 % - Markeringsfarve6 11 2" xfId="7895"/>
    <cellStyle name="40 % - Markeringsfarve6 12" xfId="7896"/>
    <cellStyle name="40 % - Markeringsfarve6 13" xfId="7897"/>
    <cellStyle name="40 % - Markeringsfarve6 14" xfId="7898"/>
    <cellStyle name="40 % - Markeringsfarve6 15" xfId="7899"/>
    <cellStyle name="40 % - Markeringsfarve6 16" xfId="7900"/>
    <cellStyle name="40 % - Markeringsfarve6 17" xfId="7901"/>
    <cellStyle name="40 % - Markeringsfarve6 18" xfId="7902"/>
    <cellStyle name="40 % - Markeringsfarve6 19" xfId="7903"/>
    <cellStyle name="40 % - Markeringsfarve6 2" xfId="7904"/>
    <cellStyle name="40 % - Markeringsfarve6 2 10" xfId="7905"/>
    <cellStyle name="40 % - Markeringsfarve6 2 11" xfId="7906"/>
    <cellStyle name="40 % - Markeringsfarve6 2 12" xfId="7907"/>
    <cellStyle name="40 % - Markeringsfarve6 2 13" xfId="7908"/>
    <cellStyle name="40 % - Markeringsfarve6 2 14" xfId="7909"/>
    <cellStyle name="40 % - Markeringsfarve6 2 15" xfId="7910"/>
    <cellStyle name="40 % - Markeringsfarve6 2 16" xfId="7911"/>
    <cellStyle name="40 % - Markeringsfarve6 2 17" xfId="7912"/>
    <cellStyle name="40 % - Markeringsfarve6 2 18" xfId="10306"/>
    <cellStyle name="40 % - Markeringsfarve6 2 2" xfId="7913"/>
    <cellStyle name="40 % - Markeringsfarve6 2 2 10" xfId="7914"/>
    <cellStyle name="40 % - Markeringsfarve6 2 2 11" xfId="7915"/>
    <cellStyle name="40 % - Markeringsfarve6 2 2 12" xfId="7916"/>
    <cellStyle name="40 % - Markeringsfarve6 2 2 13" xfId="7917"/>
    <cellStyle name="40 % - Markeringsfarve6 2 2 14" xfId="7918"/>
    <cellStyle name="40 % - Markeringsfarve6 2 2 2" xfId="7919"/>
    <cellStyle name="40 % - Markeringsfarve6 2 2 2 10" xfId="7920"/>
    <cellStyle name="40 % - Markeringsfarve6 2 2 2 11" xfId="7921"/>
    <cellStyle name="40 % - Markeringsfarve6 2 2 2 12" xfId="7922"/>
    <cellStyle name="40 % - Markeringsfarve6 2 2 2 2" xfId="7923"/>
    <cellStyle name="40 % - Markeringsfarve6 2 2 2 2 10" xfId="7924"/>
    <cellStyle name="40 % - Markeringsfarve6 2 2 2 2 11" xfId="7925"/>
    <cellStyle name="40 % - Markeringsfarve6 2 2 2 2 2" xfId="7926"/>
    <cellStyle name="40 % - Markeringsfarve6 2 2 2 2 2 10" xfId="7927"/>
    <cellStyle name="40 % - Markeringsfarve6 2 2 2 2 2 2" xfId="7928"/>
    <cellStyle name="40 % - Markeringsfarve6 2 2 2 2 2 2 2" xfId="7929"/>
    <cellStyle name="40 % - Markeringsfarve6 2 2 2 2 2 2 3" xfId="7930"/>
    <cellStyle name="40 % - Markeringsfarve6 2 2 2 2 2 2 4" xfId="7931"/>
    <cellStyle name="40 % - Markeringsfarve6 2 2 2 2 2 2 5" xfId="7932"/>
    <cellStyle name="40 % - Markeringsfarve6 2 2 2 2 2 2 6" xfId="7933"/>
    <cellStyle name="40 % - Markeringsfarve6 2 2 2 2 2 3" xfId="7934"/>
    <cellStyle name="40 % - Markeringsfarve6 2 2 2 2 2 3 2" xfId="7935"/>
    <cellStyle name="40 % - Markeringsfarve6 2 2 2 2 2 3 3" xfId="7936"/>
    <cellStyle name="40 % - Markeringsfarve6 2 2 2 2 2 3 4" xfId="7937"/>
    <cellStyle name="40 % - Markeringsfarve6 2 2 2 2 2 3 5" xfId="7938"/>
    <cellStyle name="40 % - Markeringsfarve6 2 2 2 2 2 3 6" xfId="7939"/>
    <cellStyle name="40 % - Markeringsfarve6 2 2 2 2 2 4" xfId="7940"/>
    <cellStyle name="40 % - Markeringsfarve6 2 2 2 2 2 4 2" xfId="7941"/>
    <cellStyle name="40 % - Markeringsfarve6 2 2 2 2 2 4 3" xfId="7942"/>
    <cellStyle name="40 % - Markeringsfarve6 2 2 2 2 2 4 4" xfId="7943"/>
    <cellStyle name="40 % - Markeringsfarve6 2 2 2 2 2 4 5" xfId="7944"/>
    <cellStyle name="40 % - Markeringsfarve6 2 2 2 2 2 4 6" xfId="7945"/>
    <cellStyle name="40 % - Markeringsfarve6 2 2 2 2 2 5" xfId="7946"/>
    <cellStyle name="40 % - Markeringsfarve6 2 2 2 2 2 5 2" xfId="7947"/>
    <cellStyle name="40 % - Markeringsfarve6 2 2 2 2 2 5 3" xfId="7948"/>
    <cellStyle name="40 % - Markeringsfarve6 2 2 2 2 2 5 4" xfId="7949"/>
    <cellStyle name="40 % - Markeringsfarve6 2 2 2 2 2 5 5" xfId="7950"/>
    <cellStyle name="40 % - Markeringsfarve6 2 2 2 2 2 5 6" xfId="7951"/>
    <cellStyle name="40 % - Markeringsfarve6 2 2 2 2 2 6" xfId="7952"/>
    <cellStyle name="40 % - Markeringsfarve6 2 2 2 2 2 7" xfId="7953"/>
    <cellStyle name="40 % - Markeringsfarve6 2 2 2 2 2 8" xfId="7954"/>
    <cellStyle name="40 % - Markeringsfarve6 2 2 2 2 2 9" xfId="7955"/>
    <cellStyle name="40 % - Markeringsfarve6 2 2 2 2 3" xfId="7956"/>
    <cellStyle name="40 % - Markeringsfarve6 2 2 2 2 3 2" xfId="7957"/>
    <cellStyle name="40 % - Markeringsfarve6 2 2 2 2 3 3" xfId="7958"/>
    <cellStyle name="40 % - Markeringsfarve6 2 2 2 2 3 4" xfId="7959"/>
    <cellStyle name="40 % - Markeringsfarve6 2 2 2 2 3 5" xfId="7960"/>
    <cellStyle name="40 % - Markeringsfarve6 2 2 2 2 3 6" xfId="7961"/>
    <cellStyle name="40 % - Markeringsfarve6 2 2 2 2 4" xfId="7962"/>
    <cellStyle name="40 % - Markeringsfarve6 2 2 2 2 4 2" xfId="7963"/>
    <cellStyle name="40 % - Markeringsfarve6 2 2 2 2 4 3" xfId="7964"/>
    <cellStyle name="40 % - Markeringsfarve6 2 2 2 2 4 4" xfId="7965"/>
    <cellStyle name="40 % - Markeringsfarve6 2 2 2 2 4 5" xfId="7966"/>
    <cellStyle name="40 % - Markeringsfarve6 2 2 2 2 4 6" xfId="7967"/>
    <cellStyle name="40 % - Markeringsfarve6 2 2 2 2 5" xfId="7968"/>
    <cellStyle name="40 % - Markeringsfarve6 2 2 2 2 5 2" xfId="7969"/>
    <cellStyle name="40 % - Markeringsfarve6 2 2 2 2 5 3" xfId="7970"/>
    <cellStyle name="40 % - Markeringsfarve6 2 2 2 2 5 4" xfId="7971"/>
    <cellStyle name="40 % - Markeringsfarve6 2 2 2 2 5 5" xfId="7972"/>
    <cellStyle name="40 % - Markeringsfarve6 2 2 2 2 5 6" xfId="7973"/>
    <cellStyle name="40 % - Markeringsfarve6 2 2 2 2 6" xfId="7974"/>
    <cellStyle name="40 % - Markeringsfarve6 2 2 2 2 6 2" xfId="7975"/>
    <cellStyle name="40 % - Markeringsfarve6 2 2 2 2 6 3" xfId="7976"/>
    <cellStyle name="40 % - Markeringsfarve6 2 2 2 2 6 4" xfId="7977"/>
    <cellStyle name="40 % - Markeringsfarve6 2 2 2 2 6 5" xfId="7978"/>
    <cellStyle name="40 % - Markeringsfarve6 2 2 2 2 6 6" xfId="7979"/>
    <cellStyle name="40 % - Markeringsfarve6 2 2 2 2 7" xfId="7980"/>
    <cellStyle name="40 % - Markeringsfarve6 2 2 2 2 8" xfId="7981"/>
    <cellStyle name="40 % - Markeringsfarve6 2 2 2 2 9" xfId="7982"/>
    <cellStyle name="40 % - Markeringsfarve6 2 2 2 3" xfId="7983"/>
    <cellStyle name="40 % - Markeringsfarve6 2 2 2 3 10" xfId="7984"/>
    <cellStyle name="40 % - Markeringsfarve6 2 2 2 3 2" xfId="7985"/>
    <cellStyle name="40 % - Markeringsfarve6 2 2 2 3 2 2" xfId="7986"/>
    <cellStyle name="40 % - Markeringsfarve6 2 2 2 3 2 3" xfId="7987"/>
    <cellStyle name="40 % - Markeringsfarve6 2 2 2 3 2 4" xfId="7988"/>
    <cellStyle name="40 % - Markeringsfarve6 2 2 2 3 2 5" xfId="7989"/>
    <cellStyle name="40 % - Markeringsfarve6 2 2 2 3 2 6" xfId="7990"/>
    <cellStyle name="40 % - Markeringsfarve6 2 2 2 3 3" xfId="7991"/>
    <cellStyle name="40 % - Markeringsfarve6 2 2 2 3 3 2" xfId="7992"/>
    <cellStyle name="40 % - Markeringsfarve6 2 2 2 3 3 3" xfId="7993"/>
    <cellStyle name="40 % - Markeringsfarve6 2 2 2 3 3 4" xfId="7994"/>
    <cellStyle name="40 % - Markeringsfarve6 2 2 2 3 3 5" xfId="7995"/>
    <cellStyle name="40 % - Markeringsfarve6 2 2 2 3 3 6" xfId="7996"/>
    <cellStyle name="40 % - Markeringsfarve6 2 2 2 3 4" xfId="7997"/>
    <cellStyle name="40 % - Markeringsfarve6 2 2 2 3 4 2" xfId="7998"/>
    <cellStyle name="40 % - Markeringsfarve6 2 2 2 3 4 3" xfId="7999"/>
    <cellStyle name="40 % - Markeringsfarve6 2 2 2 3 4 4" xfId="8000"/>
    <cellStyle name="40 % - Markeringsfarve6 2 2 2 3 4 5" xfId="8001"/>
    <cellStyle name="40 % - Markeringsfarve6 2 2 2 3 4 6" xfId="8002"/>
    <cellStyle name="40 % - Markeringsfarve6 2 2 2 3 5" xfId="8003"/>
    <cellStyle name="40 % - Markeringsfarve6 2 2 2 3 5 2" xfId="8004"/>
    <cellStyle name="40 % - Markeringsfarve6 2 2 2 3 5 3" xfId="8005"/>
    <cellStyle name="40 % - Markeringsfarve6 2 2 2 3 5 4" xfId="8006"/>
    <cellStyle name="40 % - Markeringsfarve6 2 2 2 3 5 5" xfId="8007"/>
    <cellStyle name="40 % - Markeringsfarve6 2 2 2 3 5 6" xfId="8008"/>
    <cellStyle name="40 % - Markeringsfarve6 2 2 2 3 6" xfId="8009"/>
    <cellStyle name="40 % - Markeringsfarve6 2 2 2 3 7" xfId="8010"/>
    <cellStyle name="40 % - Markeringsfarve6 2 2 2 3 8" xfId="8011"/>
    <cellStyle name="40 % - Markeringsfarve6 2 2 2 3 9" xfId="8012"/>
    <cellStyle name="40 % - Markeringsfarve6 2 2 2 4" xfId="8013"/>
    <cellStyle name="40 % - Markeringsfarve6 2 2 2 4 2" xfId="8014"/>
    <cellStyle name="40 % - Markeringsfarve6 2 2 2 4 3" xfId="8015"/>
    <cellStyle name="40 % - Markeringsfarve6 2 2 2 4 4" xfId="8016"/>
    <cellStyle name="40 % - Markeringsfarve6 2 2 2 4 5" xfId="8017"/>
    <cellStyle name="40 % - Markeringsfarve6 2 2 2 4 6" xfId="8018"/>
    <cellStyle name="40 % - Markeringsfarve6 2 2 2 5" xfId="8019"/>
    <cellStyle name="40 % - Markeringsfarve6 2 2 2 5 2" xfId="8020"/>
    <cellStyle name="40 % - Markeringsfarve6 2 2 2 5 3" xfId="8021"/>
    <cellStyle name="40 % - Markeringsfarve6 2 2 2 5 4" xfId="8022"/>
    <cellStyle name="40 % - Markeringsfarve6 2 2 2 5 5" xfId="8023"/>
    <cellStyle name="40 % - Markeringsfarve6 2 2 2 5 6" xfId="8024"/>
    <cellStyle name="40 % - Markeringsfarve6 2 2 2 6" xfId="8025"/>
    <cellStyle name="40 % - Markeringsfarve6 2 2 2 6 2" xfId="8026"/>
    <cellStyle name="40 % - Markeringsfarve6 2 2 2 6 3" xfId="8027"/>
    <cellStyle name="40 % - Markeringsfarve6 2 2 2 6 4" xfId="8028"/>
    <cellStyle name="40 % - Markeringsfarve6 2 2 2 6 5" xfId="8029"/>
    <cellStyle name="40 % - Markeringsfarve6 2 2 2 6 6" xfId="8030"/>
    <cellStyle name="40 % - Markeringsfarve6 2 2 2 7" xfId="8031"/>
    <cellStyle name="40 % - Markeringsfarve6 2 2 2 7 2" xfId="8032"/>
    <cellStyle name="40 % - Markeringsfarve6 2 2 2 7 3" xfId="8033"/>
    <cellStyle name="40 % - Markeringsfarve6 2 2 2 7 4" xfId="8034"/>
    <cellStyle name="40 % - Markeringsfarve6 2 2 2 7 5" xfId="8035"/>
    <cellStyle name="40 % - Markeringsfarve6 2 2 2 7 6" xfId="8036"/>
    <cellStyle name="40 % - Markeringsfarve6 2 2 2 8" xfId="8037"/>
    <cellStyle name="40 % - Markeringsfarve6 2 2 2 9" xfId="8038"/>
    <cellStyle name="40 % - Markeringsfarve6 2 2 3" xfId="8039"/>
    <cellStyle name="40 % - Markeringsfarve6 2 2 3 10" xfId="8040"/>
    <cellStyle name="40 % - Markeringsfarve6 2 2 3 11" xfId="8041"/>
    <cellStyle name="40 % - Markeringsfarve6 2 2 3 2" xfId="8042"/>
    <cellStyle name="40 % - Markeringsfarve6 2 2 3 2 10" xfId="8043"/>
    <cellStyle name="40 % - Markeringsfarve6 2 2 3 2 2" xfId="8044"/>
    <cellStyle name="40 % - Markeringsfarve6 2 2 3 2 2 2" xfId="8045"/>
    <cellStyle name="40 % - Markeringsfarve6 2 2 3 2 2 2 2" xfId="8046"/>
    <cellStyle name="40 % - Markeringsfarve6 2 2 3 2 2 2 3" xfId="8047"/>
    <cellStyle name="40 % - Markeringsfarve6 2 2 3 2 2 2 4" xfId="8048"/>
    <cellStyle name="40 % - Markeringsfarve6 2 2 3 2 2 2 5" xfId="8049"/>
    <cellStyle name="40 % - Markeringsfarve6 2 2 3 2 2 2 6" xfId="8050"/>
    <cellStyle name="40 % - Markeringsfarve6 2 2 3 2 2 3" xfId="8051"/>
    <cellStyle name="40 % - Markeringsfarve6 2 2 3 2 2 3 2" xfId="8052"/>
    <cellStyle name="40 % - Markeringsfarve6 2 2 3 2 2 3 3" xfId="8053"/>
    <cellStyle name="40 % - Markeringsfarve6 2 2 3 2 2 3 4" xfId="8054"/>
    <cellStyle name="40 % - Markeringsfarve6 2 2 3 2 2 3 5" xfId="8055"/>
    <cellStyle name="40 % - Markeringsfarve6 2 2 3 2 2 3 6" xfId="8056"/>
    <cellStyle name="40 % - Markeringsfarve6 2 2 3 2 2 4" xfId="8057"/>
    <cellStyle name="40 % - Markeringsfarve6 2 2 3 2 2 4 2" xfId="8058"/>
    <cellStyle name="40 % - Markeringsfarve6 2 2 3 2 2 4 3" xfId="8059"/>
    <cellStyle name="40 % - Markeringsfarve6 2 2 3 2 2 4 4" xfId="8060"/>
    <cellStyle name="40 % - Markeringsfarve6 2 2 3 2 2 4 5" xfId="8061"/>
    <cellStyle name="40 % - Markeringsfarve6 2 2 3 2 2 4 6" xfId="8062"/>
    <cellStyle name="40 % - Markeringsfarve6 2 2 3 2 2 5" xfId="8063"/>
    <cellStyle name="40 % - Markeringsfarve6 2 2 3 2 2 6" xfId="8064"/>
    <cellStyle name="40 % - Markeringsfarve6 2 2 3 2 2 7" xfId="8065"/>
    <cellStyle name="40 % - Markeringsfarve6 2 2 3 2 2 8" xfId="8066"/>
    <cellStyle name="40 % - Markeringsfarve6 2 2 3 2 2 9" xfId="8067"/>
    <cellStyle name="40 % - Markeringsfarve6 2 2 3 2 3" xfId="8068"/>
    <cellStyle name="40 % - Markeringsfarve6 2 2 3 2 3 2" xfId="8069"/>
    <cellStyle name="40 % - Markeringsfarve6 2 2 3 2 3 3" xfId="8070"/>
    <cellStyle name="40 % - Markeringsfarve6 2 2 3 2 3 4" xfId="8071"/>
    <cellStyle name="40 % - Markeringsfarve6 2 2 3 2 3 5" xfId="8072"/>
    <cellStyle name="40 % - Markeringsfarve6 2 2 3 2 3 6" xfId="8073"/>
    <cellStyle name="40 % - Markeringsfarve6 2 2 3 2 4" xfId="8074"/>
    <cellStyle name="40 % - Markeringsfarve6 2 2 3 2 4 2" xfId="8075"/>
    <cellStyle name="40 % - Markeringsfarve6 2 2 3 2 4 3" xfId="8076"/>
    <cellStyle name="40 % - Markeringsfarve6 2 2 3 2 4 4" xfId="8077"/>
    <cellStyle name="40 % - Markeringsfarve6 2 2 3 2 4 5" xfId="8078"/>
    <cellStyle name="40 % - Markeringsfarve6 2 2 3 2 4 6" xfId="8079"/>
    <cellStyle name="40 % - Markeringsfarve6 2 2 3 2 5" xfId="8080"/>
    <cellStyle name="40 % - Markeringsfarve6 2 2 3 2 5 2" xfId="8081"/>
    <cellStyle name="40 % - Markeringsfarve6 2 2 3 2 5 3" xfId="8082"/>
    <cellStyle name="40 % - Markeringsfarve6 2 2 3 2 5 4" xfId="8083"/>
    <cellStyle name="40 % - Markeringsfarve6 2 2 3 2 5 5" xfId="8084"/>
    <cellStyle name="40 % - Markeringsfarve6 2 2 3 2 5 6" xfId="8085"/>
    <cellStyle name="40 % - Markeringsfarve6 2 2 3 2 6" xfId="8086"/>
    <cellStyle name="40 % - Markeringsfarve6 2 2 3 2 7" xfId="8087"/>
    <cellStyle name="40 % - Markeringsfarve6 2 2 3 2 8" xfId="8088"/>
    <cellStyle name="40 % - Markeringsfarve6 2 2 3 2 9" xfId="8089"/>
    <cellStyle name="40 % - Markeringsfarve6 2 2 3 3" xfId="8090"/>
    <cellStyle name="40 % - Markeringsfarve6 2 2 3 3 2" xfId="8091"/>
    <cellStyle name="40 % - Markeringsfarve6 2 2 3 3 2 2" xfId="8092"/>
    <cellStyle name="40 % - Markeringsfarve6 2 2 3 3 2 3" xfId="8093"/>
    <cellStyle name="40 % - Markeringsfarve6 2 2 3 3 2 4" xfId="8094"/>
    <cellStyle name="40 % - Markeringsfarve6 2 2 3 3 2 5" xfId="8095"/>
    <cellStyle name="40 % - Markeringsfarve6 2 2 3 3 2 6" xfId="8096"/>
    <cellStyle name="40 % - Markeringsfarve6 2 2 3 3 3" xfId="8097"/>
    <cellStyle name="40 % - Markeringsfarve6 2 2 3 3 3 2" xfId="8098"/>
    <cellStyle name="40 % - Markeringsfarve6 2 2 3 3 3 3" xfId="8099"/>
    <cellStyle name="40 % - Markeringsfarve6 2 2 3 3 3 4" xfId="8100"/>
    <cellStyle name="40 % - Markeringsfarve6 2 2 3 3 3 5" xfId="8101"/>
    <cellStyle name="40 % - Markeringsfarve6 2 2 3 3 3 6" xfId="8102"/>
    <cellStyle name="40 % - Markeringsfarve6 2 2 3 3 4" xfId="8103"/>
    <cellStyle name="40 % - Markeringsfarve6 2 2 3 3 4 2" xfId="8104"/>
    <cellStyle name="40 % - Markeringsfarve6 2 2 3 3 4 3" xfId="8105"/>
    <cellStyle name="40 % - Markeringsfarve6 2 2 3 3 4 4" xfId="8106"/>
    <cellStyle name="40 % - Markeringsfarve6 2 2 3 3 4 5" xfId="8107"/>
    <cellStyle name="40 % - Markeringsfarve6 2 2 3 3 4 6" xfId="8108"/>
    <cellStyle name="40 % - Markeringsfarve6 2 2 3 3 5" xfId="8109"/>
    <cellStyle name="40 % - Markeringsfarve6 2 2 3 3 6" xfId="8110"/>
    <cellStyle name="40 % - Markeringsfarve6 2 2 3 3 7" xfId="8111"/>
    <cellStyle name="40 % - Markeringsfarve6 2 2 3 3 8" xfId="8112"/>
    <cellStyle name="40 % - Markeringsfarve6 2 2 3 3 9" xfId="8113"/>
    <cellStyle name="40 % - Markeringsfarve6 2 2 3 4" xfId="8114"/>
    <cellStyle name="40 % - Markeringsfarve6 2 2 3 4 2" xfId="8115"/>
    <cellStyle name="40 % - Markeringsfarve6 2 2 3 4 3" xfId="8116"/>
    <cellStyle name="40 % - Markeringsfarve6 2 2 3 4 4" xfId="8117"/>
    <cellStyle name="40 % - Markeringsfarve6 2 2 3 4 5" xfId="8118"/>
    <cellStyle name="40 % - Markeringsfarve6 2 2 3 4 6" xfId="8119"/>
    <cellStyle name="40 % - Markeringsfarve6 2 2 3 5" xfId="8120"/>
    <cellStyle name="40 % - Markeringsfarve6 2 2 3 5 2" xfId="8121"/>
    <cellStyle name="40 % - Markeringsfarve6 2 2 3 5 3" xfId="8122"/>
    <cellStyle name="40 % - Markeringsfarve6 2 2 3 5 4" xfId="8123"/>
    <cellStyle name="40 % - Markeringsfarve6 2 2 3 5 5" xfId="8124"/>
    <cellStyle name="40 % - Markeringsfarve6 2 2 3 5 6" xfId="8125"/>
    <cellStyle name="40 % - Markeringsfarve6 2 2 3 6" xfId="8126"/>
    <cellStyle name="40 % - Markeringsfarve6 2 2 3 6 2" xfId="8127"/>
    <cellStyle name="40 % - Markeringsfarve6 2 2 3 6 3" xfId="8128"/>
    <cellStyle name="40 % - Markeringsfarve6 2 2 3 6 4" xfId="8129"/>
    <cellStyle name="40 % - Markeringsfarve6 2 2 3 6 5" xfId="8130"/>
    <cellStyle name="40 % - Markeringsfarve6 2 2 3 6 6" xfId="8131"/>
    <cellStyle name="40 % - Markeringsfarve6 2 2 3 7" xfId="8132"/>
    <cellStyle name="40 % - Markeringsfarve6 2 2 3 8" xfId="8133"/>
    <cellStyle name="40 % - Markeringsfarve6 2 2 3 9" xfId="8134"/>
    <cellStyle name="40 % - Markeringsfarve6 2 2 4" xfId="8135"/>
    <cellStyle name="40 % - Markeringsfarve6 2 2 4 10" xfId="8136"/>
    <cellStyle name="40 % - Markeringsfarve6 2 2 4 2" xfId="8137"/>
    <cellStyle name="40 % - Markeringsfarve6 2 2 4 2 2" xfId="8138"/>
    <cellStyle name="40 % - Markeringsfarve6 2 2 4 2 2 2" xfId="8139"/>
    <cellStyle name="40 % - Markeringsfarve6 2 2 4 2 2 3" xfId="8140"/>
    <cellStyle name="40 % - Markeringsfarve6 2 2 4 2 2 4" xfId="8141"/>
    <cellStyle name="40 % - Markeringsfarve6 2 2 4 2 2 5" xfId="8142"/>
    <cellStyle name="40 % - Markeringsfarve6 2 2 4 2 2 6" xfId="8143"/>
    <cellStyle name="40 % - Markeringsfarve6 2 2 4 2 3" xfId="8144"/>
    <cellStyle name="40 % - Markeringsfarve6 2 2 4 2 3 2" xfId="8145"/>
    <cellStyle name="40 % - Markeringsfarve6 2 2 4 2 3 3" xfId="8146"/>
    <cellStyle name="40 % - Markeringsfarve6 2 2 4 2 3 4" xfId="8147"/>
    <cellStyle name="40 % - Markeringsfarve6 2 2 4 2 3 5" xfId="8148"/>
    <cellStyle name="40 % - Markeringsfarve6 2 2 4 2 3 6" xfId="8149"/>
    <cellStyle name="40 % - Markeringsfarve6 2 2 4 2 4" xfId="8150"/>
    <cellStyle name="40 % - Markeringsfarve6 2 2 4 2 4 2" xfId="8151"/>
    <cellStyle name="40 % - Markeringsfarve6 2 2 4 2 4 3" xfId="8152"/>
    <cellStyle name="40 % - Markeringsfarve6 2 2 4 2 4 4" xfId="8153"/>
    <cellStyle name="40 % - Markeringsfarve6 2 2 4 2 4 5" xfId="8154"/>
    <cellStyle name="40 % - Markeringsfarve6 2 2 4 2 4 6" xfId="8155"/>
    <cellStyle name="40 % - Markeringsfarve6 2 2 4 2 5" xfId="8156"/>
    <cellStyle name="40 % - Markeringsfarve6 2 2 4 2 6" xfId="8157"/>
    <cellStyle name="40 % - Markeringsfarve6 2 2 4 2 7" xfId="8158"/>
    <cellStyle name="40 % - Markeringsfarve6 2 2 4 2 8" xfId="8159"/>
    <cellStyle name="40 % - Markeringsfarve6 2 2 4 2 9" xfId="8160"/>
    <cellStyle name="40 % - Markeringsfarve6 2 2 4 3" xfId="8161"/>
    <cellStyle name="40 % - Markeringsfarve6 2 2 4 3 2" xfId="8162"/>
    <cellStyle name="40 % - Markeringsfarve6 2 2 4 3 3" xfId="8163"/>
    <cellStyle name="40 % - Markeringsfarve6 2 2 4 3 4" xfId="8164"/>
    <cellStyle name="40 % - Markeringsfarve6 2 2 4 3 5" xfId="8165"/>
    <cellStyle name="40 % - Markeringsfarve6 2 2 4 3 6" xfId="8166"/>
    <cellStyle name="40 % - Markeringsfarve6 2 2 4 4" xfId="8167"/>
    <cellStyle name="40 % - Markeringsfarve6 2 2 4 4 2" xfId="8168"/>
    <cellStyle name="40 % - Markeringsfarve6 2 2 4 4 3" xfId="8169"/>
    <cellStyle name="40 % - Markeringsfarve6 2 2 4 4 4" xfId="8170"/>
    <cellStyle name="40 % - Markeringsfarve6 2 2 4 4 5" xfId="8171"/>
    <cellStyle name="40 % - Markeringsfarve6 2 2 4 4 6" xfId="8172"/>
    <cellStyle name="40 % - Markeringsfarve6 2 2 4 5" xfId="8173"/>
    <cellStyle name="40 % - Markeringsfarve6 2 2 4 5 2" xfId="8174"/>
    <cellStyle name="40 % - Markeringsfarve6 2 2 4 5 3" xfId="8175"/>
    <cellStyle name="40 % - Markeringsfarve6 2 2 4 5 4" xfId="8176"/>
    <cellStyle name="40 % - Markeringsfarve6 2 2 4 5 5" xfId="8177"/>
    <cellStyle name="40 % - Markeringsfarve6 2 2 4 5 6" xfId="8178"/>
    <cellStyle name="40 % - Markeringsfarve6 2 2 4 6" xfId="8179"/>
    <cellStyle name="40 % - Markeringsfarve6 2 2 4 7" xfId="8180"/>
    <cellStyle name="40 % - Markeringsfarve6 2 2 4 8" xfId="8181"/>
    <cellStyle name="40 % - Markeringsfarve6 2 2 4 9" xfId="8182"/>
    <cellStyle name="40 % - Markeringsfarve6 2 2 5" xfId="8183"/>
    <cellStyle name="40 % - Markeringsfarve6 2 2 5 2" xfId="8184"/>
    <cellStyle name="40 % - Markeringsfarve6 2 2 5 2 2" xfId="8185"/>
    <cellStyle name="40 % - Markeringsfarve6 2 2 5 2 3" xfId="8186"/>
    <cellStyle name="40 % - Markeringsfarve6 2 2 5 2 4" xfId="8187"/>
    <cellStyle name="40 % - Markeringsfarve6 2 2 5 2 5" xfId="8188"/>
    <cellStyle name="40 % - Markeringsfarve6 2 2 5 2 6" xfId="8189"/>
    <cellStyle name="40 % - Markeringsfarve6 2 2 5 3" xfId="8190"/>
    <cellStyle name="40 % - Markeringsfarve6 2 2 5 3 2" xfId="8191"/>
    <cellStyle name="40 % - Markeringsfarve6 2 2 5 3 3" xfId="8192"/>
    <cellStyle name="40 % - Markeringsfarve6 2 2 5 3 4" xfId="8193"/>
    <cellStyle name="40 % - Markeringsfarve6 2 2 5 3 5" xfId="8194"/>
    <cellStyle name="40 % - Markeringsfarve6 2 2 5 3 6" xfId="8195"/>
    <cellStyle name="40 % - Markeringsfarve6 2 2 5 4" xfId="8196"/>
    <cellStyle name="40 % - Markeringsfarve6 2 2 5 4 2" xfId="8197"/>
    <cellStyle name="40 % - Markeringsfarve6 2 2 5 4 3" xfId="8198"/>
    <cellStyle name="40 % - Markeringsfarve6 2 2 5 4 4" xfId="8199"/>
    <cellStyle name="40 % - Markeringsfarve6 2 2 5 4 5" xfId="8200"/>
    <cellStyle name="40 % - Markeringsfarve6 2 2 5 4 6" xfId="8201"/>
    <cellStyle name="40 % - Markeringsfarve6 2 2 5 5" xfId="8202"/>
    <cellStyle name="40 % - Markeringsfarve6 2 2 5 6" xfId="8203"/>
    <cellStyle name="40 % - Markeringsfarve6 2 2 5 7" xfId="8204"/>
    <cellStyle name="40 % - Markeringsfarve6 2 2 5 8" xfId="8205"/>
    <cellStyle name="40 % - Markeringsfarve6 2 2 5 9" xfId="8206"/>
    <cellStyle name="40 % - Markeringsfarve6 2 2 6" xfId="8207"/>
    <cellStyle name="40 % - Markeringsfarve6 2 2 6 2" xfId="8208"/>
    <cellStyle name="40 % - Markeringsfarve6 2 2 6 3" xfId="8209"/>
    <cellStyle name="40 % - Markeringsfarve6 2 2 6 4" xfId="8210"/>
    <cellStyle name="40 % - Markeringsfarve6 2 2 6 5" xfId="8211"/>
    <cellStyle name="40 % - Markeringsfarve6 2 2 6 6" xfId="8212"/>
    <cellStyle name="40 % - Markeringsfarve6 2 2 7" xfId="8213"/>
    <cellStyle name="40 % - Markeringsfarve6 2 2 7 2" xfId="8214"/>
    <cellStyle name="40 % - Markeringsfarve6 2 2 7 3" xfId="8215"/>
    <cellStyle name="40 % - Markeringsfarve6 2 2 7 4" xfId="8216"/>
    <cellStyle name="40 % - Markeringsfarve6 2 2 7 5" xfId="8217"/>
    <cellStyle name="40 % - Markeringsfarve6 2 2 7 6" xfId="8218"/>
    <cellStyle name="40 % - Markeringsfarve6 2 2 8" xfId="8219"/>
    <cellStyle name="40 % - Markeringsfarve6 2 2 8 2" xfId="8220"/>
    <cellStyle name="40 % - Markeringsfarve6 2 2 8 3" xfId="8221"/>
    <cellStyle name="40 % - Markeringsfarve6 2 2 8 4" xfId="8222"/>
    <cellStyle name="40 % - Markeringsfarve6 2 2 8 5" xfId="8223"/>
    <cellStyle name="40 % - Markeringsfarve6 2 2 8 6" xfId="8224"/>
    <cellStyle name="40 % - Markeringsfarve6 2 2 9" xfId="8225"/>
    <cellStyle name="40 % - Markeringsfarve6 2 2_Budget" xfId="8226"/>
    <cellStyle name="40 % - Markeringsfarve6 2 3" xfId="8227"/>
    <cellStyle name="40 % - Markeringsfarve6 2 3 10" xfId="8228"/>
    <cellStyle name="40 % - Markeringsfarve6 2 3 11" xfId="8229"/>
    <cellStyle name="40 % - Markeringsfarve6 2 3 12" xfId="8230"/>
    <cellStyle name="40 % - Markeringsfarve6 2 3 13" xfId="8231"/>
    <cellStyle name="40 % - Markeringsfarve6 2 3 2" xfId="8232"/>
    <cellStyle name="40 % - Markeringsfarve6 2 3 2 10" xfId="8233"/>
    <cellStyle name="40 % - Markeringsfarve6 2 3 2 11" xfId="8234"/>
    <cellStyle name="40 % - Markeringsfarve6 2 3 2 2" xfId="8235"/>
    <cellStyle name="40 % - Markeringsfarve6 2 3 2 2 10" xfId="8236"/>
    <cellStyle name="40 % - Markeringsfarve6 2 3 2 2 2" xfId="8237"/>
    <cellStyle name="40 % - Markeringsfarve6 2 3 2 2 2 2" xfId="8238"/>
    <cellStyle name="40 % - Markeringsfarve6 2 3 2 2 2 3" xfId="8239"/>
    <cellStyle name="40 % - Markeringsfarve6 2 3 2 2 2 4" xfId="8240"/>
    <cellStyle name="40 % - Markeringsfarve6 2 3 2 2 2 5" xfId="8241"/>
    <cellStyle name="40 % - Markeringsfarve6 2 3 2 2 2 6" xfId="8242"/>
    <cellStyle name="40 % - Markeringsfarve6 2 3 2 2 3" xfId="8243"/>
    <cellStyle name="40 % - Markeringsfarve6 2 3 2 2 3 2" xfId="8244"/>
    <cellStyle name="40 % - Markeringsfarve6 2 3 2 2 3 3" xfId="8245"/>
    <cellStyle name="40 % - Markeringsfarve6 2 3 2 2 3 4" xfId="8246"/>
    <cellStyle name="40 % - Markeringsfarve6 2 3 2 2 3 5" xfId="8247"/>
    <cellStyle name="40 % - Markeringsfarve6 2 3 2 2 3 6" xfId="8248"/>
    <cellStyle name="40 % - Markeringsfarve6 2 3 2 2 4" xfId="8249"/>
    <cellStyle name="40 % - Markeringsfarve6 2 3 2 2 4 2" xfId="8250"/>
    <cellStyle name="40 % - Markeringsfarve6 2 3 2 2 4 3" xfId="8251"/>
    <cellStyle name="40 % - Markeringsfarve6 2 3 2 2 4 4" xfId="8252"/>
    <cellStyle name="40 % - Markeringsfarve6 2 3 2 2 4 5" xfId="8253"/>
    <cellStyle name="40 % - Markeringsfarve6 2 3 2 2 4 6" xfId="8254"/>
    <cellStyle name="40 % - Markeringsfarve6 2 3 2 2 5" xfId="8255"/>
    <cellStyle name="40 % - Markeringsfarve6 2 3 2 2 5 2" xfId="8256"/>
    <cellStyle name="40 % - Markeringsfarve6 2 3 2 2 5 3" xfId="8257"/>
    <cellStyle name="40 % - Markeringsfarve6 2 3 2 2 5 4" xfId="8258"/>
    <cellStyle name="40 % - Markeringsfarve6 2 3 2 2 5 5" xfId="8259"/>
    <cellStyle name="40 % - Markeringsfarve6 2 3 2 2 5 6" xfId="8260"/>
    <cellStyle name="40 % - Markeringsfarve6 2 3 2 2 6" xfId="8261"/>
    <cellStyle name="40 % - Markeringsfarve6 2 3 2 2 7" xfId="8262"/>
    <cellStyle name="40 % - Markeringsfarve6 2 3 2 2 8" xfId="8263"/>
    <cellStyle name="40 % - Markeringsfarve6 2 3 2 2 9" xfId="8264"/>
    <cellStyle name="40 % - Markeringsfarve6 2 3 2 3" xfId="8265"/>
    <cellStyle name="40 % - Markeringsfarve6 2 3 2 3 2" xfId="8266"/>
    <cellStyle name="40 % - Markeringsfarve6 2 3 2 3 3" xfId="8267"/>
    <cellStyle name="40 % - Markeringsfarve6 2 3 2 3 4" xfId="8268"/>
    <cellStyle name="40 % - Markeringsfarve6 2 3 2 3 5" xfId="8269"/>
    <cellStyle name="40 % - Markeringsfarve6 2 3 2 3 6" xfId="8270"/>
    <cellStyle name="40 % - Markeringsfarve6 2 3 2 4" xfId="8271"/>
    <cellStyle name="40 % - Markeringsfarve6 2 3 2 4 2" xfId="8272"/>
    <cellStyle name="40 % - Markeringsfarve6 2 3 2 4 3" xfId="8273"/>
    <cellStyle name="40 % - Markeringsfarve6 2 3 2 4 4" xfId="8274"/>
    <cellStyle name="40 % - Markeringsfarve6 2 3 2 4 5" xfId="8275"/>
    <cellStyle name="40 % - Markeringsfarve6 2 3 2 4 6" xfId="8276"/>
    <cellStyle name="40 % - Markeringsfarve6 2 3 2 5" xfId="8277"/>
    <cellStyle name="40 % - Markeringsfarve6 2 3 2 5 2" xfId="8278"/>
    <cellStyle name="40 % - Markeringsfarve6 2 3 2 5 3" xfId="8279"/>
    <cellStyle name="40 % - Markeringsfarve6 2 3 2 5 4" xfId="8280"/>
    <cellStyle name="40 % - Markeringsfarve6 2 3 2 5 5" xfId="8281"/>
    <cellStyle name="40 % - Markeringsfarve6 2 3 2 5 6" xfId="8282"/>
    <cellStyle name="40 % - Markeringsfarve6 2 3 2 6" xfId="8283"/>
    <cellStyle name="40 % - Markeringsfarve6 2 3 2 6 2" xfId="8284"/>
    <cellStyle name="40 % - Markeringsfarve6 2 3 2 6 3" xfId="8285"/>
    <cellStyle name="40 % - Markeringsfarve6 2 3 2 6 4" xfId="8286"/>
    <cellStyle name="40 % - Markeringsfarve6 2 3 2 6 5" xfId="8287"/>
    <cellStyle name="40 % - Markeringsfarve6 2 3 2 6 6" xfId="8288"/>
    <cellStyle name="40 % - Markeringsfarve6 2 3 2 7" xfId="8289"/>
    <cellStyle name="40 % - Markeringsfarve6 2 3 2 8" xfId="8290"/>
    <cellStyle name="40 % - Markeringsfarve6 2 3 2 9" xfId="8291"/>
    <cellStyle name="40 % - Markeringsfarve6 2 3 3" xfId="8292"/>
    <cellStyle name="40 % - Markeringsfarve6 2 3 3 10" xfId="8293"/>
    <cellStyle name="40 % - Markeringsfarve6 2 3 3 2" xfId="8294"/>
    <cellStyle name="40 % - Markeringsfarve6 2 3 3 2 2" xfId="8295"/>
    <cellStyle name="40 % - Markeringsfarve6 2 3 3 2 3" xfId="8296"/>
    <cellStyle name="40 % - Markeringsfarve6 2 3 3 2 4" xfId="8297"/>
    <cellStyle name="40 % - Markeringsfarve6 2 3 3 2 5" xfId="8298"/>
    <cellStyle name="40 % - Markeringsfarve6 2 3 3 2 6" xfId="8299"/>
    <cellStyle name="40 % - Markeringsfarve6 2 3 3 3" xfId="8300"/>
    <cellStyle name="40 % - Markeringsfarve6 2 3 3 3 2" xfId="8301"/>
    <cellStyle name="40 % - Markeringsfarve6 2 3 3 3 3" xfId="8302"/>
    <cellStyle name="40 % - Markeringsfarve6 2 3 3 3 4" xfId="8303"/>
    <cellStyle name="40 % - Markeringsfarve6 2 3 3 3 5" xfId="8304"/>
    <cellStyle name="40 % - Markeringsfarve6 2 3 3 3 6" xfId="8305"/>
    <cellStyle name="40 % - Markeringsfarve6 2 3 3 4" xfId="8306"/>
    <cellStyle name="40 % - Markeringsfarve6 2 3 3 4 2" xfId="8307"/>
    <cellStyle name="40 % - Markeringsfarve6 2 3 3 4 3" xfId="8308"/>
    <cellStyle name="40 % - Markeringsfarve6 2 3 3 4 4" xfId="8309"/>
    <cellStyle name="40 % - Markeringsfarve6 2 3 3 4 5" xfId="8310"/>
    <cellStyle name="40 % - Markeringsfarve6 2 3 3 4 6" xfId="8311"/>
    <cellStyle name="40 % - Markeringsfarve6 2 3 3 5" xfId="8312"/>
    <cellStyle name="40 % - Markeringsfarve6 2 3 3 5 2" xfId="8313"/>
    <cellStyle name="40 % - Markeringsfarve6 2 3 3 5 3" xfId="8314"/>
    <cellStyle name="40 % - Markeringsfarve6 2 3 3 5 4" xfId="8315"/>
    <cellStyle name="40 % - Markeringsfarve6 2 3 3 5 5" xfId="8316"/>
    <cellStyle name="40 % - Markeringsfarve6 2 3 3 5 6" xfId="8317"/>
    <cellStyle name="40 % - Markeringsfarve6 2 3 3 6" xfId="8318"/>
    <cellStyle name="40 % - Markeringsfarve6 2 3 3 7" xfId="8319"/>
    <cellStyle name="40 % - Markeringsfarve6 2 3 3 8" xfId="8320"/>
    <cellStyle name="40 % - Markeringsfarve6 2 3 3 9" xfId="8321"/>
    <cellStyle name="40 % - Markeringsfarve6 2 3 4" xfId="8322"/>
    <cellStyle name="40 % - Markeringsfarve6 2 3 4 2" xfId="8323"/>
    <cellStyle name="40 % - Markeringsfarve6 2 3 4 3" xfId="8324"/>
    <cellStyle name="40 % - Markeringsfarve6 2 3 4 4" xfId="8325"/>
    <cellStyle name="40 % - Markeringsfarve6 2 3 4 5" xfId="8326"/>
    <cellStyle name="40 % - Markeringsfarve6 2 3 4 6" xfId="8327"/>
    <cellStyle name="40 % - Markeringsfarve6 2 3 5" xfId="8328"/>
    <cellStyle name="40 % - Markeringsfarve6 2 3 5 2" xfId="8329"/>
    <cellStyle name="40 % - Markeringsfarve6 2 3 5 3" xfId="8330"/>
    <cellStyle name="40 % - Markeringsfarve6 2 3 5 4" xfId="8331"/>
    <cellStyle name="40 % - Markeringsfarve6 2 3 5 5" xfId="8332"/>
    <cellStyle name="40 % - Markeringsfarve6 2 3 5 6" xfId="8333"/>
    <cellStyle name="40 % - Markeringsfarve6 2 3 6" xfId="8334"/>
    <cellStyle name="40 % - Markeringsfarve6 2 3 6 2" xfId="8335"/>
    <cellStyle name="40 % - Markeringsfarve6 2 3 6 3" xfId="8336"/>
    <cellStyle name="40 % - Markeringsfarve6 2 3 6 4" xfId="8337"/>
    <cellStyle name="40 % - Markeringsfarve6 2 3 6 5" xfId="8338"/>
    <cellStyle name="40 % - Markeringsfarve6 2 3 6 6" xfId="8339"/>
    <cellStyle name="40 % - Markeringsfarve6 2 3 7" xfId="8340"/>
    <cellStyle name="40 % - Markeringsfarve6 2 3 7 2" xfId="8341"/>
    <cellStyle name="40 % - Markeringsfarve6 2 3 7 3" xfId="8342"/>
    <cellStyle name="40 % - Markeringsfarve6 2 3 7 4" xfId="8343"/>
    <cellStyle name="40 % - Markeringsfarve6 2 3 7 5" xfId="8344"/>
    <cellStyle name="40 % - Markeringsfarve6 2 3 7 6" xfId="8345"/>
    <cellStyle name="40 % - Markeringsfarve6 2 3 8" xfId="8346"/>
    <cellStyle name="40 % - Markeringsfarve6 2 3 9" xfId="8347"/>
    <cellStyle name="40 % - Markeringsfarve6 2 4" xfId="8348"/>
    <cellStyle name="40 % - Markeringsfarve6 2 4 10" xfId="8349"/>
    <cellStyle name="40 % - Markeringsfarve6 2 4 11" xfId="8350"/>
    <cellStyle name="40 % - Markeringsfarve6 2 4 2" xfId="8351"/>
    <cellStyle name="40 % - Markeringsfarve6 2 4 2 10" xfId="8352"/>
    <cellStyle name="40 % - Markeringsfarve6 2 4 2 2" xfId="8353"/>
    <cellStyle name="40 % - Markeringsfarve6 2 4 2 2 2" xfId="8354"/>
    <cellStyle name="40 % - Markeringsfarve6 2 4 2 2 2 2" xfId="8355"/>
    <cellStyle name="40 % - Markeringsfarve6 2 4 2 2 2 3" xfId="8356"/>
    <cellStyle name="40 % - Markeringsfarve6 2 4 2 2 2 4" xfId="8357"/>
    <cellStyle name="40 % - Markeringsfarve6 2 4 2 2 2 5" xfId="8358"/>
    <cellStyle name="40 % - Markeringsfarve6 2 4 2 2 2 6" xfId="8359"/>
    <cellStyle name="40 % - Markeringsfarve6 2 4 2 2 3" xfId="8360"/>
    <cellStyle name="40 % - Markeringsfarve6 2 4 2 2 3 2" xfId="8361"/>
    <cellStyle name="40 % - Markeringsfarve6 2 4 2 2 3 3" xfId="8362"/>
    <cellStyle name="40 % - Markeringsfarve6 2 4 2 2 3 4" xfId="8363"/>
    <cellStyle name="40 % - Markeringsfarve6 2 4 2 2 3 5" xfId="8364"/>
    <cellStyle name="40 % - Markeringsfarve6 2 4 2 2 3 6" xfId="8365"/>
    <cellStyle name="40 % - Markeringsfarve6 2 4 2 2 4" xfId="8366"/>
    <cellStyle name="40 % - Markeringsfarve6 2 4 2 2 4 2" xfId="8367"/>
    <cellStyle name="40 % - Markeringsfarve6 2 4 2 2 4 3" xfId="8368"/>
    <cellStyle name="40 % - Markeringsfarve6 2 4 2 2 4 4" xfId="8369"/>
    <cellStyle name="40 % - Markeringsfarve6 2 4 2 2 4 5" xfId="8370"/>
    <cellStyle name="40 % - Markeringsfarve6 2 4 2 2 4 6" xfId="8371"/>
    <cellStyle name="40 % - Markeringsfarve6 2 4 2 2 5" xfId="8372"/>
    <cellStyle name="40 % - Markeringsfarve6 2 4 2 2 6" xfId="8373"/>
    <cellStyle name="40 % - Markeringsfarve6 2 4 2 2 7" xfId="8374"/>
    <cellStyle name="40 % - Markeringsfarve6 2 4 2 2 8" xfId="8375"/>
    <cellStyle name="40 % - Markeringsfarve6 2 4 2 2 9" xfId="8376"/>
    <cellStyle name="40 % - Markeringsfarve6 2 4 2 3" xfId="8377"/>
    <cellStyle name="40 % - Markeringsfarve6 2 4 2 3 2" xfId="8378"/>
    <cellStyle name="40 % - Markeringsfarve6 2 4 2 3 3" xfId="8379"/>
    <cellStyle name="40 % - Markeringsfarve6 2 4 2 3 4" xfId="8380"/>
    <cellStyle name="40 % - Markeringsfarve6 2 4 2 3 5" xfId="8381"/>
    <cellStyle name="40 % - Markeringsfarve6 2 4 2 3 6" xfId="8382"/>
    <cellStyle name="40 % - Markeringsfarve6 2 4 2 4" xfId="8383"/>
    <cellStyle name="40 % - Markeringsfarve6 2 4 2 4 2" xfId="8384"/>
    <cellStyle name="40 % - Markeringsfarve6 2 4 2 4 3" xfId="8385"/>
    <cellStyle name="40 % - Markeringsfarve6 2 4 2 4 4" xfId="8386"/>
    <cellStyle name="40 % - Markeringsfarve6 2 4 2 4 5" xfId="8387"/>
    <cellStyle name="40 % - Markeringsfarve6 2 4 2 4 6" xfId="8388"/>
    <cellStyle name="40 % - Markeringsfarve6 2 4 2 5" xfId="8389"/>
    <cellStyle name="40 % - Markeringsfarve6 2 4 2 5 2" xfId="8390"/>
    <cellStyle name="40 % - Markeringsfarve6 2 4 2 5 3" xfId="8391"/>
    <cellStyle name="40 % - Markeringsfarve6 2 4 2 5 4" xfId="8392"/>
    <cellStyle name="40 % - Markeringsfarve6 2 4 2 5 5" xfId="8393"/>
    <cellStyle name="40 % - Markeringsfarve6 2 4 2 5 6" xfId="8394"/>
    <cellStyle name="40 % - Markeringsfarve6 2 4 2 6" xfId="8395"/>
    <cellStyle name="40 % - Markeringsfarve6 2 4 2 7" xfId="8396"/>
    <cellStyle name="40 % - Markeringsfarve6 2 4 2 8" xfId="8397"/>
    <cellStyle name="40 % - Markeringsfarve6 2 4 2 9" xfId="8398"/>
    <cellStyle name="40 % - Markeringsfarve6 2 4 3" xfId="8399"/>
    <cellStyle name="40 % - Markeringsfarve6 2 4 3 2" xfId="8400"/>
    <cellStyle name="40 % - Markeringsfarve6 2 4 3 2 2" xfId="8401"/>
    <cellStyle name="40 % - Markeringsfarve6 2 4 3 2 3" xfId="8402"/>
    <cellStyle name="40 % - Markeringsfarve6 2 4 3 2 4" xfId="8403"/>
    <cellStyle name="40 % - Markeringsfarve6 2 4 3 2 5" xfId="8404"/>
    <cellStyle name="40 % - Markeringsfarve6 2 4 3 2 6" xfId="8405"/>
    <cellStyle name="40 % - Markeringsfarve6 2 4 3 3" xfId="8406"/>
    <cellStyle name="40 % - Markeringsfarve6 2 4 3 3 2" xfId="8407"/>
    <cellStyle name="40 % - Markeringsfarve6 2 4 3 3 3" xfId="8408"/>
    <cellStyle name="40 % - Markeringsfarve6 2 4 3 3 4" xfId="8409"/>
    <cellStyle name="40 % - Markeringsfarve6 2 4 3 3 5" xfId="8410"/>
    <cellStyle name="40 % - Markeringsfarve6 2 4 3 3 6" xfId="8411"/>
    <cellStyle name="40 % - Markeringsfarve6 2 4 3 4" xfId="8412"/>
    <cellStyle name="40 % - Markeringsfarve6 2 4 3 4 2" xfId="8413"/>
    <cellStyle name="40 % - Markeringsfarve6 2 4 3 4 3" xfId="8414"/>
    <cellStyle name="40 % - Markeringsfarve6 2 4 3 4 4" xfId="8415"/>
    <cellStyle name="40 % - Markeringsfarve6 2 4 3 4 5" xfId="8416"/>
    <cellStyle name="40 % - Markeringsfarve6 2 4 3 4 6" xfId="8417"/>
    <cellStyle name="40 % - Markeringsfarve6 2 4 3 5" xfId="8418"/>
    <cellStyle name="40 % - Markeringsfarve6 2 4 3 6" xfId="8419"/>
    <cellStyle name="40 % - Markeringsfarve6 2 4 3 7" xfId="8420"/>
    <cellStyle name="40 % - Markeringsfarve6 2 4 3 8" xfId="8421"/>
    <cellStyle name="40 % - Markeringsfarve6 2 4 3 9" xfId="8422"/>
    <cellStyle name="40 % - Markeringsfarve6 2 4 4" xfId="8423"/>
    <cellStyle name="40 % - Markeringsfarve6 2 4 4 2" xfId="8424"/>
    <cellStyle name="40 % - Markeringsfarve6 2 4 4 3" xfId="8425"/>
    <cellStyle name="40 % - Markeringsfarve6 2 4 4 4" xfId="8426"/>
    <cellStyle name="40 % - Markeringsfarve6 2 4 4 5" xfId="8427"/>
    <cellStyle name="40 % - Markeringsfarve6 2 4 4 6" xfId="8428"/>
    <cellStyle name="40 % - Markeringsfarve6 2 4 5" xfId="8429"/>
    <cellStyle name="40 % - Markeringsfarve6 2 4 5 2" xfId="8430"/>
    <cellStyle name="40 % - Markeringsfarve6 2 4 5 3" xfId="8431"/>
    <cellStyle name="40 % - Markeringsfarve6 2 4 5 4" xfId="8432"/>
    <cellStyle name="40 % - Markeringsfarve6 2 4 5 5" xfId="8433"/>
    <cellStyle name="40 % - Markeringsfarve6 2 4 5 6" xfId="8434"/>
    <cellStyle name="40 % - Markeringsfarve6 2 4 6" xfId="8435"/>
    <cellStyle name="40 % - Markeringsfarve6 2 4 6 2" xfId="8436"/>
    <cellStyle name="40 % - Markeringsfarve6 2 4 6 3" xfId="8437"/>
    <cellStyle name="40 % - Markeringsfarve6 2 4 6 4" xfId="8438"/>
    <cellStyle name="40 % - Markeringsfarve6 2 4 6 5" xfId="8439"/>
    <cellStyle name="40 % - Markeringsfarve6 2 4 6 6" xfId="8440"/>
    <cellStyle name="40 % - Markeringsfarve6 2 4 7" xfId="8441"/>
    <cellStyle name="40 % - Markeringsfarve6 2 4 8" xfId="8442"/>
    <cellStyle name="40 % - Markeringsfarve6 2 4 9" xfId="8443"/>
    <cellStyle name="40 % - Markeringsfarve6 2 5" xfId="8444"/>
    <cellStyle name="40 % - Markeringsfarve6 2 5 10" xfId="8445"/>
    <cellStyle name="40 % - Markeringsfarve6 2 5 2" xfId="8446"/>
    <cellStyle name="40 % - Markeringsfarve6 2 5 2 2" xfId="8447"/>
    <cellStyle name="40 % - Markeringsfarve6 2 5 2 2 2" xfId="8448"/>
    <cellStyle name="40 % - Markeringsfarve6 2 5 2 2 3" xfId="8449"/>
    <cellStyle name="40 % - Markeringsfarve6 2 5 2 2 4" xfId="8450"/>
    <cellStyle name="40 % - Markeringsfarve6 2 5 2 2 5" xfId="8451"/>
    <cellStyle name="40 % - Markeringsfarve6 2 5 2 2 6" xfId="8452"/>
    <cellStyle name="40 % - Markeringsfarve6 2 5 2 3" xfId="8453"/>
    <cellStyle name="40 % - Markeringsfarve6 2 5 2 3 2" xfId="8454"/>
    <cellStyle name="40 % - Markeringsfarve6 2 5 2 3 3" xfId="8455"/>
    <cellStyle name="40 % - Markeringsfarve6 2 5 2 3 4" xfId="8456"/>
    <cellStyle name="40 % - Markeringsfarve6 2 5 2 3 5" xfId="8457"/>
    <cellStyle name="40 % - Markeringsfarve6 2 5 2 3 6" xfId="8458"/>
    <cellStyle name="40 % - Markeringsfarve6 2 5 2 4" xfId="8459"/>
    <cellStyle name="40 % - Markeringsfarve6 2 5 2 4 2" xfId="8460"/>
    <cellStyle name="40 % - Markeringsfarve6 2 5 2 4 3" xfId="8461"/>
    <cellStyle name="40 % - Markeringsfarve6 2 5 2 4 4" xfId="8462"/>
    <cellStyle name="40 % - Markeringsfarve6 2 5 2 4 5" xfId="8463"/>
    <cellStyle name="40 % - Markeringsfarve6 2 5 2 4 6" xfId="8464"/>
    <cellStyle name="40 % - Markeringsfarve6 2 5 2 5" xfId="8465"/>
    <cellStyle name="40 % - Markeringsfarve6 2 5 2 6" xfId="8466"/>
    <cellStyle name="40 % - Markeringsfarve6 2 5 2 7" xfId="8467"/>
    <cellStyle name="40 % - Markeringsfarve6 2 5 2 8" xfId="8468"/>
    <cellStyle name="40 % - Markeringsfarve6 2 5 2 9" xfId="8469"/>
    <cellStyle name="40 % - Markeringsfarve6 2 5 3" xfId="8470"/>
    <cellStyle name="40 % - Markeringsfarve6 2 5 3 2" xfId="8471"/>
    <cellStyle name="40 % - Markeringsfarve6 2 5 3 3" xfId="8472"/>
    <cellStyle name="40 % - Markeringsfarve6 2 5 3 4" xfId="8473"/>
    <cellStyle name="40 % - Markeringsfarve6 2 5 3 5" xfId="8474"/>
    <cellStyle name="40 % - Markeringsfarve6 2 5 3 6" xfId="8475"/>
    <cellStyle name="40 % - Markeringsfarve6 2 5 4" xfId="8476"/>
    <cellStyle name="40 % - Markeringsfarve6 2 5 4 2" xfId="8477"/>
    <cellStyle name="40 % - Markeringsfarve6 2 5 4 3" xfId="8478"/>
    <cellStyle name="40 % - Markeringsfarve6 2 5 4 4" xfId="8479"/>
    <cellStyle name="40 % - Markeringsfarve6 2 5 4 5" xfId="8480"/>
    <cellStyle name="40 % - Markeringsfarve6 2 5 4 6" xfId="8481"/>
    <cellStyle name="40 % - Markeringsfarve6 2 5 5" xfId="8482"/>
    <cellStyle name="40 % - Markeringsfarve6 2 5 5 2" xfId="8483"/>
    <cellStyle name="40 % - Markeringsfarve6 2 5 5 3" xfId="8484"/>
    <cellStyle name="40 % - Markeringsfarve6 2 5 5 4" xfId="8485"/>
    <cellStyle name="40 % - Markeringsfarve6 2 5 5 5" xfId="8486"/>
    <cellStyle name="40 % - Markeringsfarve6 2 5 5 6" xfId="8487"/>
    <cellStyle name="40 % - Markeringsfarve6 2 5 6" xfId="8488"/>
    <cellStyle name="40 % - Markeringsfarve6 2 5 7" xfId="8489"/>
    <cellStyle name="40 % - Markeringsfarve6 2 5 8" xfId="8490"/>
    <cellStyle name="40 % - Markeringsfarve6 2 5 9" xfId="8491"/>
    <cellStyle name="40 % - Markeringsfarve6 2 6" xfId="8492"/>
    <cellStyle name="40 % - Markeringsfarve6 2 6 2" xfId="8493"/>
    <cellStyle name="40 % - Markeringsfarve6 2 6 2 2" xfId="8494"/>
    <cellStyle name="40 % - Markeringsfarve6 2 6 2 3" xfId="8495"/>
    <cellStyle name="40 % - Markeringsfarve6 2 6 2 4" xfId="8496"/>
    <cellStyle name="40 % - Markeringsfarve6 2 6 2 5" xfId="8497"/>
    <cellStyle name="40 % - Markeringsfarve6 2 6 2 6" xfId="8498"/>
    <cellStyle name="40 % - Markeringsfarve6 2 6 3" xfId="8499"/>
    <cellStyle name="40 % - Markeringsfarve6 2 6 3 2" xfId="8500"/>
    <cellStyle name="40 % - Markeringsfarve6 2 6 3 3" xfId="8501"/>
    <cellStyle name="40 % - Markeringsfarve6 2 6 3 4" xfId="8502"/>
    <cellStyle name="40 % - Markeringsfarve6 2 6 3 5" xfId="8503"/>
    <cellStyle name="40 % - Markeringsfarve6 2 6 3 6" xfId="8504"/>
    <cellStyle name="40 % - Markeringsfarve6 2 6 4" xfId="8505"/>
    <cellStyle name="40 % - Markeringsfarve6 2 6 4 2" xfId="8506"/>
    <cellStyle name="40 % - Markeringsfarve6 2 6 4 3" xfId="8507"/>
    <cellStyle name="40 % - Markeringsfarve6 2 6 4 4" xfId="8508"/>
    <cellStyle name="40 % - Markeringsfarve6 2 6 4 5" xfId="8509"/>
    <cellStyle name="40 % - Markeringsfarve6 2 6 4 6" xfId="8510"/>
    <cellStyle name="40 % - Markeringsfarve6 2 6 5" xfId="8511"/>
    <cellStyle name="40 % - Markeringsfarve6 2 6 6" xfId="8512"/>
    <cellStyle name="40 % - Markeringsfarve6 2 6 7" xfId="8513"/>
    <cellStyle name="40 % - Markeringsfarve6 2 6 8" xfId="8514"/>
    <cellStyle name="40 % - Markeringsfarve6 2 6 9" xfId="8515"/>
    <cellStyle name="40 % - Markeringsfarve6 2 7" xfId="8516"/>
    <cellStyle name="40 % - Markeringsfarve6 2 7 2" xfId="8517"/>
    <cellStyle name="40 % - Markeringsfarve6 2 7 3" xfId="8518"/>
    <cellStyle name="40 % - Markeringsfarve6 2 7 4" xfId="8519"/>
    <cellStyle name="40 % - Markeringsfarve6 2 7 5" xfId="8520"/>
    <cellStyle name="40 % - Markeringsfarve6 2 7 6" xfId="8521"/>
    <cellStyle name="40 % - Markeringsfarve6 2 8" xfId="8522"/>
    <cellStyle name="40 % - Markeringsfarve6 2 8 2" xfId="8523"/>
    <cellStyle name="40 % - Markeringsfarve6 2 8 3" xfId="8524"/>
    <cellStyle name="40 % - Markeringsfarve6 2 8 4" xfId="8525"/>
    <cellStyle name="40 % - Markeringsfarve6 2 8 5" xfId="8526"/>
    <cellStyle name="40 % - Markeringsfarve6 2 8 6" xfId="8527"/>
    <cellStyle name="40 % - Markeringsfarve6 2 9" xfId="8528"/>
    <cellStyle name="40 % - Markeringsfarve6 2 9 2" xfId="8529"/>
    <cellStyle name="40 % - Markeringsfarve6 2 9 3" xfId="8530"/>
    <cellStyle name="40 % - Markeringsfarve6 2 9 4" xfId="8531"/>
    <cellStyle name="40 % - Markeringsfarve6 2 9 5" xfId="8532"/>
    <cellStyle name="40 % - Markeringsfarve6 2 9 6" xfId="8533"/>
    <cellStyle name="40 % - Markeringsfarve6 2_Budget" xfId="8534"/>
    <cellStyle name="40 % - Markeringsfarve6 20" xfId="10305"/>
    <cellStyle name="40 % - Markeringsfarve6 3" xfId="8535"/>
    <cellStyle name="40 % - Markeringsfarve6 3 2" xfId="8536"/>
    <cellStyle name="40 % - Markeringsfarve6 3 2 2" xfId="8537"/>
    <cellStyle name="40 % - Markeringsfarve6 3 2 2 2" xfId="8538"/>
    <cellStyle name="40 % - Markeringsfarve6 3 2 2 2 2" xfId="8539"/>
    <cellStyle name="40 % - Markeringsfarve6 3 2 2 2 3" xfId="8540"/>
    <cellStyle name="40 % - Markeringsfarve6 3 2 2 2 4" xfId="8541"/>
    <cellStyle name="40 % - Markeringsfarve6 3 2 2 2 5" xfId="8542"/>
    <cellStyle name="40 % - Markeringsfarve6 3 2 2 2 6" xfId="8543"/>
    <cellStyle name="40 % - Markeringsfarve6 3 2 2 3" xfId="8544"/>
    <cellStyle name="40 % - Markeringsfarve6 3 2 2 4" xfId="8545"/>
    <cellStyle name="40 % - Markeringsfarve6 3 2 2 5" xfId="8546"/>
    <cellStyle name="40 % - Markeringsfarve6 3 2 2 6" xfId="8547"/>
    <cellStyle name="40 % - Markeringsfarve6 3 2 2 7" xfId="8548"/>
    <cellStyle name="40 % - Markeringsfarve6 3 2 3" xfId="8549"/>
    <cellStyle name="40 % - Markeringsfarve6 3 2 3 2" xfId="8550"/>
    <cellStyle name="40 % - Markeringsfarve6 3 2 3 3" xfId="8551"/>
    <cellStyle name="40 % - Markeringsfarve6 3 2 3 4" xfId="8552"/>
    <cellStyle name="40 % - Markeringsfarve6 3 2 3 5" xfId="8553"/>
    <cellStyle name="40 % - Markeringsfarve6 3 2 3 6" xfId="8554"/>
    <cellStyle name="40 % - Markeringsfarve6 3 2 4" xfId="8555"/>
    <cellStyle name="40 % - Markeringsfarve6 3 2 5" xfId="8556"/>
    <cellStyle name="40 % - Markeringsfarve6 3 2 6" xfId="8557"/>
    <cellStyle name="40 % - Markeringsfarve6 3 2 7" xfId="8558"/>
    <cellStyle name="40 % - Markeringsfarve6 3 2 8" xfId="8559"/>
    <cellStyle name="40 % - Markeringsfarve6 3 2 9" xfId="8560"/>
    <cellStyle name="40 % - Markeringsfarve6 3 3" xfId="8561"/>
    <cellStyle name="40 % - Markeringsfarve6 3_Budget" xfId="8562"/>
    <cellStyle name="40 % - Markeringsfarve6 4" xfId="8563"/>
    <cellStyle name="40 % - Markeringsfarve6 4 2" xfId="8564"/>
    <cellStyle name="40 % - Markeringsfarve6 5" xfId="8565"/>
    <cellStyle name="40 % - Markeringsfarve6 6" xfId="8566"/>
    <cellStyle name="40 % - Markeringsfarve6 6 10" xfId="8567"/>
    <cellStyle name="40 % - Markeringsfarve6 6 2" xfId="8568"/>
    <cellStyle name="40 % - Markeringsfarve6 6 2 2" xfId="8569"/>
    <cellStyle name="40 % - Markeringsfarve6 6 2 2 2" xfId="8570"/>
    <cellStyle name="40 % - Markeringsfarve6 6 2 2 3" xfId="8571"/>
    <cellStyle name="40 % - Markeringsfarve6 6 2 2 4" xfId="8572"/>
    <cellStyle name="40 % - Markeringsfarve6 6 2 2 5" xfId="8573"/>
    <cellStyle name="40 % - Markeringsfarve6 6 2 2 6" xfId="8574"/>
    <cellStyle name="40 % - Markeringsfarve6 6 2 3" xfId="8575"/>
    <cellStyle name="40 % - Markeringsfarve6 6 2 3 2" xfId="8576"/>
    <cellStyle name="40 % - Markeringsfarve6 6 2 3 3" xfId="8577"/>
    <cellStyle name="40 % - Markeringsfarve6 6 2 3 4" xfId="8578"/>
    <cellStyle name="40 % - Markeringsfarve6 6 2 3 5" xfId="8579"/>
    <cellStyle name="40 % - Markeringsfarve6 6 2 3 6" xfId="8580"/>
    <cellStyle name="40 % - Markeringsfarve6 6 2 4" xfId="8581"/>
    <cellStyle name="40 % - Markeringsfarve6 6 2 5" xfId="8582"/>
    <cellStyle name="40 % - Markeringsfarve6 6 2 6" xfId="8583"/>
    <cellStyle name="40 % - Markeringsfarve6 6 2 7" xfId="8584"/>
    <cellStyle name="40 % - Markeringsfarve6 6 2 8" xfId="8585"/>
    <cellStyle name="40 % - Markeringsfarve6 6 3" xfId="8586"/>
    <cellStyle name="40 % - Markeringsfarve6 6 4" xfId="8587"/>
    <cellStyle name="40 % - Markeringsfarve6 6 4 2" xfId="8588"/>
    <cellStyle name="40 % - Markeringsfarve6 6 4 3" xfId="8589"/>
    <cellStyle name="40 % - Markeringsfarve6 6 4 4" xfId="8590"/>
    <cellStyle name="40 % - Markeringsfarve6 6 4 5" xfId="8591"/>
    <cellStyle name="40 % - Markeringsfarve6 6 4 6" xfId="8592"/>
    <cellStyle name="40 % - Markeringsfarve6 6 5" xfId="8593"/>
    <cellStyle name="40 % - Markeringsfarve6 6 5 2" xfId="8594"/>
    <cellStyle name="40 % - Markeringsfarve6 6 5 3" xfId="8595"/>
    <cellStyle name="40 % - Markeringsfarve6 6 5 4" xfId="8596"/>
    <cellStyle name="40 % - Markeringsfarve6 6 5 5" xfId="8597"/>
    <cellStyle name="40 % - Markeringsfarve6 6 5 6" xfId="8598"/>
    <cellStyle name="40 % - Markeringsfarve6 6 6" xfId="8599"/>
    <cellStyle name="40 % - Markeringsfarve6 6 7" xfId="8600"/>
    <cellStyle name="40 % - Markeringsfarve6 6 8" xfId="8601"/>
    <cellStyle name="40 % - Markeringsfarve6 6 9" xfId="8602"/>
    <cellStyle name="40 % - Markeringsfarve6 7" xfId="8603"/>
    <cellStyle name="40 % - Markeringsfarve6 8" xfId="8604"/>
    <cellStyle name="40 % - Markeringsfarve6 9" xfId="8605"/>
    <cellStyle name="40 % - Accent1" xfId="8606"/>
    <cellStyle name="40 % - Accent1 2" xfId="8607"/>
    <cellStyle name="40 % - Accent1_Budget" xfId="8608"/>
    <cellStyle name="40 % - Accent2" xfId="8609"/>
    <cellStyle name="40 % - Accent2 2" xfId="8610"/>
    <cellStyle name="40 % - Accent2_Budget" xfId="8611"/>
    <cellStyle name="40 % - Accent3" xfId="8612"/>
    <cellStyle name="40 % - Accent3 2" xfId="8613"/>
    <cellStyle name="40 % - Accent3_Budget" xfId="8614"/>
    <cellStyle name="40 % - Accent4" xfId="8615"/>
    <cellStyle name="40 % - Accent4 2" xfId="8616"/>
    <cellStyle name="40 % - Accent4_Budget" xfId="8617"/>
    <cellStyle name="40 % - Accent5" xfId="8618"/>
    <cellStyle name="40 % - Accent5 2" xfId="8619"/>
    <cellStyle name="40 % - Accent5_Budget" xfId="8620"/>
    <cellStyle name="40 % - Accent6" xfId="8621"/>
    <cellStyle name="40 % - Accent6 2" xfId="8622"/>
    <cellStyle name="40 % - Accent6_Budget" xfId="8623"/>
    <cellStyle name="40% - Accent1" xfId="8624"/>
    <cellStyle name="40% - Accent1 2" xfId="8625"/>
    <cellStyle name="40% - Accent1 2 2" xfId="10308"/>
    <cellStyle name="40% - Accent1 3" xfId="10307"/>
    <cellStyle name="40% - Accent1_22.11.-22.15.  Efterskoler m.v." xfId="8626"/>
    <cellStyle name="40% - Accent2" xfId="8627"/>
    <cellStyle name="40% - Accent2 2" xfId="8628"/>
    <cellStyle name="40% - Accent2 2 2" xfId="10310"/>
    <cellStyle name="40% - Accent2 3" xfId="10309"/>
    <cellStyle name="40% - Accent2_22.11.-22.15.  Efterskoler m.v." xfId="8629"/>
    <cellStyle name="40% - Accent3" xfId="8630"/>
    <cellStyle name="40% - Accent3 2" xfId="8631"/>
    <cellStyle name="40% - Accent3 2 2" xfId="10312"/>
    <cellStyle name="40% - Accent3 3" xfId="10311"/>
    <cellStyle name="40% - Accent3_22.11.-22.15.  Efterskoler m.v." xfId="8632"/>
    <cellStyle name="40% - Accent4" xfId="8633"/>
    <cellStyle name="40% - Accent4 2" xfId="8634"/>
    <cellStyle name="40% - Accent4 2 2" xfId="10314"/>
    <cellStyle name="40% - Accent4 3" xfId="10313"/>
    <cellStyle name="40% - Accent4_22.11.-22.15.  Efterskoler m.v." xfId="8635"/>
    <cellStyle name="40% - Accent5" xfId="8636"/>
    <cellStyle name="40% - Accent5 2" xfId="8637"/>
    <cellStyle name="40% - Accent5 2 2" xfId="10316"/>
    <cellStyle name="40% - Accent5 3" xfId="10315"/>
    <cellStyle name="40% - Accent5_22.11.-22.15.  Efterskoler m.v." xfId="8638"/>
    <cellStyle name="40% - Accent6" xfId="8639"/>
    <cellStyle name="40% - Accent6 2" xfId="8640"/>
    <cellStyle name="40% - Accent6 2 2" xfId="10318"/>
    <cellStyle name="40% - Accent6 3" xfId="10317"/>
    <cellStyle name="40% - Accent6_22.11.-22.15.  Efterskoler m.v." xfId="8641"/>
    <cellStyle name="60 % - Markeringsfarve1" xfId="8642" builtinId="32" customBuiltin="1"/>
    <cellStyle name="60 % - Markeringsfarve1 2" xfId="8643"/>
    <cellStyle name="60 % - Markeringsfarve1 2 2" xfId="8644"/>
    <cellStyle name="60 % - Markeringsfarve1 2 3" xfId="8645"/>
    <cellStyle name="60 % - Markeringsfarve1 2 4" xfId="8646"/>
    <cellStyle name="60 % - Markeringsfarve1 3" xfId="8647"/>
    <cellStyle name="60 % - Markeringsfarve1 3 2" xfId="8648"/>
    <cellStyle name="60 % - Markeringsfarve1 3 3" xfId="8649"/>
    <cellStyle name="60 % - Markeringsfarve1 4" xfId="8650"/>
    <cellStyle name="60 % - Markeringsfarve1 4 2" xfId="8651"/>
    <cellStyle name="60 % - Markeringsfarve1 5" xfId="8652"/>
    <cellStyle name="60 % - Markeringsfarve1 6" xfId="8653"/>
    <cellStyle name="60 % - Markeringsfarve1 7" xfId="8654"/>
    <cellStyle name="60 % - Markeringsfarve1 8" xfId="8655"/>
    <cellStyle name="60 % - Markeringsfarve1 9" xfId="10319"/>
    <cellStyle name="60 % - Markeringsfarve2" xfId="8656" builtinId="36" customBuiltin="1"/>
    <cellStyle name="60 % - Markeringsfarve2 2" xfId="8657"/>
    <cellStyle name="60 % - Markeringsfarve2 2 2" xfId="8658"/>
    <cellStyle name="60 % - Markeringsfarve2 2 3" xfId="8659"/>
    <cellStyle name="60 % - Markeringsfarve2 2 4" xfId="8660"/>
    <cellStyle name="60 % - Markeringsfarve2 3" xfId="8661"/>
    <cellStyle name="60 % - Markeringsfarve2 3 2" xfId="8662"/>
    <cellStyle name="60 % - Markeringsfarve2 3 3" xfId="8663"/>
    <cellStyle name="60 % - Markeringsfarve2 4" xfId="8664"/>
    <cellStyle name="60 % - Markeringsfarve2 4 2" xfId="8665"/>
    <cellStyle name="60 % - Markeringsfarve2 5" xfId="8666"/>
    <cellStyle name="60 % - Markeringsfarve2 6" xfId="8667"/>
    <cellStyle name="60 % - Markeringsfarve2 7" xfId="8668"/>
    <cellStyle name="60 % - Markeringsfarve2 8" xfId="8669"/>
    <cellStyle name="60 % - Markeringsfarve2 9" xfId="10320"/>
    <cellStyle name="60 % - Markeringsfarve3" xfId="8670" builtinId="40" customBuiltin="1"/>
    <cellStyle name="60 % - Markeringsfarve3 10" xfId="8671"/>
    <cellStyle name="60 % - Markeringsfarve3 11" xfId="8672"/>
    <cellStyle name="60 % - Markeringsfarve3 12" xfId="8673"/>
    <cellStyle name="60 % - Markeringsfarve3 13" xfId="8674"/>
    <cellStyle name="60 % - Markeringsfarve3 14" xfId="8675"/>
    <cellStyle name="60 % - Markeringsfarve3 15" xfId="10321"/>
    <cellStyle name="60 % - Markeringsfarve3 2" xfId="8676"/>
    <cellStyle name="60 % - Markeringsfarve3 2 2" xfId="8677"/>
    <cellStyle name="60 % - Markeringsfarve3 2 3" xfId="8678"/>
    <cellStyle name="60 % - Markeringsfarve3 2 4" xfId="8679"/>
    <cellStyle name="60 % - Markeringsfarve3 3" xfId="8680"/>
    <cellStyle name="60 % - Markeringsfarve3 3 2" xfId="8681"/>
    <cellStyle name="60 % - Markeringsfarve3 3 2 2" xfId="8682"/>
    <cellStyle name="60 % - Markeringsfarve3 3 3" xfId="8683"/>
    <cellStyle name="60 % - Markeringsfarve3 3_Budget" xfId="8684"/>
    <cellStyle name="60 % - Markeringsfarve3 4" xfId="8685"/>
    <cellStyle name="60 % - Markeringsfarve3 4 2" xfId="8686"/>
    <cellStyle name="60 % - Markeringsfarve3 5" xfId="8687"/>
    <cellStyle name="60 % - Markeringsfarve3 6" xfId="8688"/>
    <cellStyle name="60 % - Markeringsfarve3 7" xfId="8689"/>
    <cellStyle name="60 % - Markeringsfarve3 8" xfId="8690"/>
    <cellStyle name="60 % - Markeringsfarve3 9" xfId="8691"/>
    <cellStyle name="60 % - Markeringsfarve4" xfId="8692" builtinId="44" customBuiltin="1"/>
    <cellStyle name="60 % - Markeringsfarve4 10" xfId="8693"/>
    <cellStyle name="60 % - Markeringsfarve4 11" xfId="8694"/>
    <cellStyle name="60 % - Markeringsfarve4 12" xfId="8695"/>
    <cellStyle name="60 % - Markeringsfarve4 13" xfId="8696"/>
    <cellStyle name="60 % - Markeringsfarve4 14" xfId="8697"/>
    <cellStyle name="60 % - Markeringsfarve4 15" xfId="10322"/>
    <cellStyle name="60 % - Markeringsfarve4 2" xfId="8698"/>
    <cellStyle name="60 % - Markeringsfarve4 2 2" xfId="8699"/>
    <cellStyle name="60 % - Markeringsfarve4 2 3" xfId="8700"/>
    <cellStyle name="60 % - Markeringsfarve4 2 4" xfId="8701"/>
    <cellStyle name="60 % - Markeringsfarve4 3" xfId="8702"/>
    <cellStyle name="60 % - Markeringsfarve4 3 2" xfId="8703"/>
    <cellStyle name="60 % - Markeringsfarve4 3 2 2" xfId="8704"/>
    <cellStyle name="60 % - Markeringsfarve4 3 3" xfId="8705"/>
    <cellStyle name="60 % - Markeringsfarve4 3_Budget" xfId="8706"/>
    <cellStyle name="60 % - Markeringsfarve4 4" xfId="8707"/>
    <cellStyle name="60 % - Markeringsfarve4 4 2" xfId="8708"/>
    <cellStyle name="60 % - Markeringsfarve4 5" xfId="8709"/>
    <cellStyle name="60 % - Markeringsfarve4 6" xfId="8710"/>
    <cellStyle name="60 % - Markeringsfarve4 7" xfId="8711"/>
    <cellStyle name="60 % - Markeringsfarve4 8" xfId="8712"/>
    <cellStyle name="60 % - Markeringsfarve4 9" xfId="8713"/>
    <cellStyle name="60 % - Markeringsfarve5" xfId="8714" builtinId="48" customBuiltin="1"/>
    <cellStyle name="60 % - Markeringsfarve5 2" xfId="8715"/>
    <cellStyle name="60 % - Markeringsfarve5 2 2" xfId="8716"/>
    <cellStyle name="60 % - Markeringsfarve5 2 3" xfId="8717"/>
    <cellStyle name="60 % - Markeringsfarve5 2 4" xfId="8718"/>
    <cellStyle name="60 % - Markeringsfarve5 3" xfId="8719"/>
    <cellStyle name="60 % - Markeringsfarve5 3 2" xfId="8720"/>
    <cellStyle name="60 % - Markeringsfarve5 3 3" xfId="8721"/>
    <cellStyle name="60 % - Markeringsfarve5 4" xfId="8722"/>
    <cellStyle name="60 % - Markeringsfarve5 4 2" xfId="8723"/>
    <cellStyle name="60 % - Markeringsfarve5 5" xfId="8724"/>
    <cellStyle name="60 % - Markeringsfarve5 6" xfId="8725"/>
    <cellStyle name="60 % - Markeringsfarve5 7" xfId="8726"/>
    <cellStyle name="60 % - Markeringsfarve5 8" xfId="8727"/>
    <cellStyle name="60 % - Markeringsfarve5 9" xfId="10323"/>
    <cellStyle name="60 % - Markeringsfarve6" xfId="8728" builtinId="52" customBuiltin="1"/>
    <cellStyle name="60 % - Markeringsfarve6 10" xfId="8729"/>
    <cellStyle name="60 % - Markeringsfarve6 11" xfId="8730"/>
    <cellStyle name="60 % - Markeringsfarve6 12" xfId="8731"/>
    <cellStyle name="60 % - Markeringsfarve6 13" xfId="8732"/>
    <cellStyle name="60 % - Markeringsfarve6 14" xfId="8733"/>
    <cellStyle name="60 % - Markeringsfarve6 15" xfId="10324"/>
    <cellStyle name="60 % - Markeringsfarve6 2" xfId="8734"/>
    <cellStyle name="60 % - Markeringsfarve6 2 2" xfId="8735"/>
    <cellStyle name="60 % - Markeringsfarve6 2 3" xfId="8736"/>
    <cellStyle name="60 % - Markeringsfarve6 2 4" xfId="8737"/>
    <cellStyle name="60 % - Markeringsfarve6 3" xfId="8738"/>
    <cellStyle name="60 % - Markeringsfarve6 3 2" xfId="8739"/>
    <cellStyle name="60 % - Markeringsfarve6 3 2 2" xfId="8740"/>
    <cellStyle name="60 % - Markeringsfarve6 3 3" xfId="8741"/>
    <cellStyle name="60 % - Markeringsfarve6 3_Budget" xfId="8742"/>
    <cellStyle name="60 % - Markeringsfarve6 4" xfId="8743"/>
    <cellStyle name="60 % - Markeringsfarve6 4 2" xfId="8744"/>
    <cellStyle name="60 % - Markeringsfarve6 5" xfId="8745"/>
    <cellStyle name="60 % - Markeringsfarve6 6" xfId="8746"/>
    <cellStyle name="60 % - Markeringsfarve6 7" xfId="8747"/>
    <cellStyle name="60 % - Markeringsfarve6 8" xfId="8748"/>
    <cellStyle name="60 % - Markeringsfarve6 9" xfId="8749"/>
    <cellStyle name="60 % - Accent1" xfId="8750"/>
    <cellStyle name="60 % - Accent2" xfId="8751"/>
    <cellStyle name="60 % - Accent3" xfId="8752"/>
    <cellStyle name="60 % - Accent4" xfId="8753"/>
    <cellStyle name="60 % - Accent5" xfId="8754"/>
    <cellStyle name="60 % - Accent6" xfId="8755"/>
    <cellStyle name="60% - Accent1" xfId="8756"/>
    <cellStyle name="60% - Accent1 2" xfId="10325"/>
    <cellStyle name="60% - Accent2" xfId="8757"/>
    <cellStyle name="60% - Accent2 2" xfId="10326"/>
    <cellStyle name="60% - Accent3" xfId="8758"/>
    <cellStyle name="60% - Accent3 2" xfId="10327"/>
    <cellStyle name="60% - Accent4" xfId="8759"/>
    <cellStyle name="60% - Accent4 2" xfId="10328"/>
    <cellStyle name="60% - Accent5" xfId="8760"/>
    <cellStyle name="60% - Accent5 2" xfId="10329"/>
    <cellStyle name="60% - Accent6" xfId="8761"/>
    <cellStyle name="60% - Accent6 2" xfId="10330"/>
    <cellStyle name="Accent1" xfId="8762"/>
    <cellStyle name="Accent1 2" xfId="10331"/>
    <cellStyle name="Accent2" xfId="8763"/>
    <cellStyle name="Accent2 2" xfId="10332"/>
    <cellStyle name="Accent3" xfId="8764"/>
    <cellStyle name="Accent3 2" xfId="10333"/>
    <cellStyle name="Accent4" xfId="8765"/>
    <cellStyle name="Accent4 2" xfId="10334"/>
    <cellStyle name="Accent5" xfId="8766"/>
    <cellStyle name="Accent5 2" xfId="10335"/>
    <cellStyle name="Accent6" xfId="8767"/>
    <cellStyle name="Accent6 2" xfId="10336"/>
    <cellStyle name="Advarselstekst" xfId="8768" builtinId="11" customBuiltin="1"/>
    <cellStyle name="Advarselstekst 2" xfId="8769"/>
    <cellStyle name="Advarselstekst 2 2" xfId="8770"/>
    <cellStyle name="Advarselstekst 2 3" xfId="8771"/>
    <cellStyle name="Advarselstekst 2 4" xfId="8772"/>
    <cellStyle name="Advarselstekst 3" xfId="8773"/>
    <cellStyle name="Advarselstekst 3 2" xfId="8774"/>
    <cellStyle name="Advarselstekst 3 3" xfId="8775"/>
    <cellStyle name="Advarselstekst 4" xfId="8776"/>
    <cellStyle name="Advarselstekst 4 2" xfId="8777"/>
    <cellStyle name="Advarselstekst 5" xfId="8778"/>
    <cellStyle name="Advarselstekst 6" xfId="8779"/>
    <cellStyle name="Advarselstekst 7" xfId="8780"/>
    <cellStyle name="Advarselstekst 8" xfId="8781"/>
    <cellStyle name="Advarselstekst 9" xfId="10337"/>
    <cellStyle name="Avertissement" xfId="8782"/>
    <cellStyle name="Bad" xfId="8783"/>
    <cellStyle name="Bad 2" xfId="10338"/>
    <cellStyle name="Bemærk!" xfId="8784" builtinId="10" customBuiltin="1"/>
    <cellStyle name="Bemærk! 10" xfId="8785"/>
    <cellStyle name="Bemærk! 11" xfId="8786"/>
    <cellStyle name="Bemærk! 12" xfId="8787"/>
    <cellStyle name="Bemærk! 13" xfId="10339"/>
    <cellStyle name="Bemærk! 2" xfId="8788"/>
    <cellStyle name="Bemærk! 2 2" xfId="8789"/>
    <cellStyle name="Bemærk! 2 2 2" xfId="8790"/>
    <cellStyle name="Bemærk! 2 3" xfId="8791"/>
    <cellStyle name="Bemærk! 2 4" xfId="8792"/>
    <cellStyle name="Bemærk! 2 5" xfId="8793"/>
    <cellStyle name="Bemærk! 3" xfId="8794"/>
    <cellStyle name="Bemærk! 3 2" xfId="8795"/>
    <cellStyle name="Bemærk! 3 3" xfId="8796"/>
    <cellStyle name="Bemærk! 3 4" xfId="8797"/>
    <cellStyle name="Bemærk! 4" xfId="8798"/>
    <cellStyle name="Bemærk! 4 2" xfId="8799"/>
    <cellStyle name="Bemærk! 4 2 2" xfId="8800"/>
    <cellStyle name="Bemærk! 4 3" xfId="8801"/>
    <cellStyle name="Bemærk! 4 3 2" xfId="8802"/>
    <cellStyle name="Bemærk! 4 4" xfId="8803"/>
    <cellStyle name="Bemærk! 4_Budget" xfId="8804"/>
    <cellStyle name="Bemærk! 5" xfId="8805"/>
    <cellStyle name="Bemærk! 5 2" xfId="8806"/>
    <cellStyle name="Bemærk! 5 3" xfId="8807"/>
    <cellStyle name="Bemærk! 6" xfId="8808"/>
    <cellStyle name="Bemærk! 6 2" xfId="8809"/>
    <cellStyle name="Bemærk! 6 3" xfId="8810"/>
    <cellStyle name="Bemærk! 7" xfId="8811"/>
    <cellStyle name="Bemærk! 8" xfId="8812"/>
    <cellStyle name="Bemærk! 8 2" xfId="8813"/>
    <cellStyle name="Bemærk! 9" xfId="8814"/>
    <cellStyle name="Beregning" xfId="8815" builtinId="22" customBuiltin="1"/>
    <cellStyle name="Beregning 10" xfId="10340"/>
    <cellStyle name="Beregning 2" xfId="8816"/>
    <cellStyle name="Beregning 2 2" xfId="8817"/>
    <cellStyle name="Beregning 2 2 2" xfId="8818"/>
    <cellStyle name="Beregning 2 3" xfId="8819"/>
    <cellStyle name="Beregning 3" xfId="8820"/>
    <cellStyle name="Beregning 3 2" xfId="8821"/>
    <cellStyle name="Beregning 3 3" xfId="8822"/>
    <cellStyle name="Beregning 3 4" xfId="8823"/>
    <cellStyle name="Beregning 4" xfId="8824"/>
    <cellStyle name="Beregning 4 2" xfId="8825"/>
    <cellStyle name="Beregning 5" xfId="8826"/>
    <cellStyle name="Beregning 6" xfId="8827"/>
    <cellStyle name="Beregning 7" xfId="8828"/>
    <cellStyle name="Beregning 8" xfId="8829"/>
    <cellStyle name="Beregning 9" xfId="8830"/>
    <cellStyle name="Calcul" xfId="8831"/>
    <cellStyle name="Calcul 2" xfId="8832"/>
    <cellStyle name="Calcul 3" xfId="8833"/>
    <cellStyle name="Calculation" xfId="8834"/>
    <cellStyle name="Calculation 2" xfId="8835"/>
    <cellStyle name="Calculation 3" xfId="8836"/>
    <cellStyle name="Calculation 4" xfId="10341"/>
    <cellStyle name="Cellule liée" xfId="8837"/>
    <cellStyle name="Check Cell" xfId="8838"/>
    <cellStyle name="Check Cell 2" xfId="10342"/>
    <cellStyle name="Commentaire" xfId="8839"/>
    <cellStyle name="Commentaire 2" xfId="8840"/>
    <cellStyle name="Entrée" xfId="8841"/>
    <cellStyle name="Entrée 2" xfId="8842"/>
    <cellStyle name="Entrée 3" xfId="8843"/>
    <cellStyle name="Euro" xfId="8844"/>
    <cellStyle name="Euro 10" xfId="8845"/>
    <cellStyle name="Euro 10 2" xfId="8846"/>
    <cellStyle name="Euro 10 3" xfId="8847"/>
    <cellStyle name="Euro 11" xfId="8848"/>
    <cellStyle name="Euro 12" xfId="8849"/>
    <cellStyle name="Euro 13" xfId="8850"/>
    <cellStyle name="Euro 14" xfId="8851"/>
    <cellStyle name="Euro 15" xfId="10343"/>
    <cellStyle name="Euro 2" xfId="8852"/>
    <cellStyle name="Euro 2 2" xfId="8853"/>
    <cellStyle name="Euro 2 2 2" xfId="10345"/>
    <cellStyle name="Euro 2 3" xfId="8854"/>
    <cellStyle name="Euro 2 4" xfId="8855"/>
    <cellStyle name="Euro 2 5" xfId="8856"/>
    <cellStyle name="Euro 2 6" xfId="8857"/>
    <cellStyle name="Euro 2 7" xfId="10344"/>
    <cellStyle name="Euro 3" xfId="8858"/>
    <cellStyle name="Euro 3 2" xfId="8859"/>
    <cellStyle name="Euro 3 3" xfId="10346"/>
    <cellStyle name="Euro 4" xfId="8860"/>
    <cellStyle name="Euro 4 2" xfId="8861"/>
    <cellStyle name="Euro 5" xfId="8862"/>
    <cellStyle name="Euro 6" xfId="8863"/>
    <cellStyle name="Euro 6 2" xfId="8864"/>
    <cellStyle name="Euro 6 3" xfId="8865"/>
    <cellStyle name="Euro 7" xfId="8866"/>
    <cellStyle name="Euro 7 2" xfId="8867"/>
    <cellStyle name="Euro 7 3" xfId="8868"/>
    <cellStyle name="Euro 8" xfId="8869"/>
    <cellStyle name="Euro 8 2" xfId="8870"/>
    <cellStyle name="Euro 8 3" xfId="8871"/>
    <cellStyle name="Euro 9" xfId="8872"/>
    <cellStyle name="Euro 9 2" xfId="8873"/>
    <cellStyle name="Euro 9 3" xfId="8874"/>
    <cellStyle name="Explanatory Text" xfId="8875"/>
    <cellStyle name="Explanatory Text 2" xfId="10347"/>
    <cellStyle name="Forklarende tekst" xfId="8876" builtinId="53" customBuiltin="1"/>
    <cellStyle name="Forklarende tekst 2" xfId="8877"/>
    <cellStyle name="Forklarende tekst 2 2" xfId="8878"/>
    <cellStyle name="Forklarende tekst 2 3" xfId="8879"/>
    <cellStyle name="Forklarende tekst 2 4" xfId="8880"/>
    <cellStyle name="Forklarende tekst 3" xfId="8881"/>
    <cellStyle name="Forklarende tekst 3 2" xfId="8882"/>
    <cellStyle name="Forklarende tekst 3 3" xfId="8883"/>
    <cellStyle name="Forklarende tekst 4" xfId="8884"/>
    <cellStyle name="Forklarende tekst 4 2" xfId="8885"/>
    <cellStyle name="Forklarende tekst 5" xfId="8886"/>
    <cellStyle name="Forklarende tekst 6" xfId="8887"/>
    <cellStyle name="Forklarende tekst 7" xfId="8888"/>
    <cellStyle name="Forklarende tekst 8" xfId="8889"/>
    <cellStyle name="Forklarende tekst 9" xfId="10348"/>
    <cellStyle name="God" xfId="8890" builtinId="26" customBuiltin="1"/>
    <cellStyle name="God 2" xfId="8891"/>
    <cellStyle name="God 2 2" xfId="8892"/>
    <cellStyle name="God 2 3" xfId="8893"/>
    <cellStyle name="God 2 4" xfId="8894"/>
    <cellStyle name="God 3" xfId="8895"/>
    <cellStyle name="God 3 2" xfId="8896"/>
    <cellStyle name="God 3 3" xfId="8897"/>
    <cellStyle name="God 4" xfId="8898"/>
    <cellStyle name="God 4 2" xfId="8899"/>
    <cellStyle name="God 5" xfId="8900"/>
    <cellStyle name="God 6" xfId="8901"/>
    <cellStyle name="God 7" xfId="8902"/>
    <cellStyle name="God 8" xfId="8903"/>
    <cellStyle name="God 9" xfId="10349"/>
    <cellStyle name="Good" xfId="8904"/>
    <cellStyle name="Good 2" xfId="10350"/>
    <cellStyle name="Heading 1" xfId="8905"/>
    <cellStyle name="Heading 1 2" xfId="10351"/>
    <cellStyle name="Heading 2" xfId="8906"/>
    <cellStyle name="Heading 2 2" xfId="10352"/>
    <cellStyle name="Heading 3" xfId="8907"/>
    <cellStyle name="Heading 3 2" xfId="8908"/>
    <cellStyle name="Heading 3 3" xfId="8909"/>
    <cellStyle name="Heading 3 4" xfId="8910"/>
    <cellStyle name="Heading 3 5" xfId="8911"/>
    <cellStyle name="Heading 3 6" xfId="8912"/>
    <cellStyle name="Heading 3 7" xfId="10353"/>
    <cellStyle name="Heading 4" xfId="8913"/>
    <cellStyle name="Heading 4 2" xfId="10354"/>
    <cellStyle name="Hyperlink 2" xfId="8914"/>
    <cellStyle name="Hyperlink 2 2" xfId="10355"/>
    <cellStyle name="Input" xfId="8915" builtinId="20" customBuiltin="1"/>
    <cellStyle name="Input 10" xfId="10356"/>
    <cellStyle name="Input 2" xfId="8916"/>
    <cellStyle name="Input 2 2" xfId="8917"/>
    <cellStyle name="Input 2 2 2" xfId="8918"/>
    <cellStyle name="Input 2 3" xfId="8919"/>
    <cellStyle name="Input 3" xfId="8920"/>
    <cellStyle name="Input 3 2" xfId="8921"/>
    <cellStyle name="Input 3 3" xfId="8922"/>
    <cellStyle name="Input 3 4" xfId="8923"/>
    <cellStyle name="Input 4" xfId="8924"/>
    <cellStyle name="Input 4 2" xfId="8925"/>
    <cellStyle name="Input 5" xfId="8926"/>
    <cellStyle name="Input 6" xfId="8927"/>
    <cellStyle name="Input 7" xfId="8928"/>
    <cellStyle name="Input 8" xfId="8929"/>
    <cellStyle name="Input 9" xfId="8930"/>
    <cellStyle name="Insatisfaisant" xfId="8931"/>
    <cellStyle name="Komma" xfId="10281" builtinId="3"/>
    <cellStyle name="Komma 10" xfId="8932"/>
    <cellStyle name="Komma 11" xfId="8933"/>
    <cellStyle name="Komma 12" xfId="8934"/>
    <cellStyle name="Komma 13" xfId="8935"/>
    <cellStyle name="Komma 14" xfId="8936"/>
    <cellStyle name="Komma 15" xfId="8937"/>
    <cellStyle name="Komma 16" xfId="8938"/>
    <cellStyle name="Komma 17" xfId="8939"/>
    <cellStyle name="Komma 18" xfId="8940"/>
    <cellStyle name="Komma 19" xfId="10357"/>
    <cellStyle name="Komma 2" xfId="8941"/>
    <cellStyle name="Komma 2 2" xfId="8942"/>
    <cellStyle name="Komma 2 2 2" xfId="8943"/>
    <cellStyle name="Komma 2 3" xfId="8944"/>
    <cellStyle name="Komma 2 4" xfId="8945"/>
    <cellStyle name="Komma 2 5" xfId="10358"/>
    <cellStyle name="Komma 3" xfId="8946"/>
    <cellStyle name="Komma 3 2" xfId="8947"/>
    <cellStyle name="Komma 3 2 2" xfId="10360"/>
    <cellStyle name="Komma 3 3" xfId="8948"/>
    <cellStyle name="Komma 3 3 2" xfId="8949"/>
    <cellStyle name="Komma 3 3 3" xfId="8950"/>
    <cellStyle name="Komma 3 3 4" xfId="8951"/>
    <cellStyle name="Komma 3 4" xfId="8952"/>
    <cellStyle name="Komma 3 4 2" xfId="8953"/>
    <cellStyle name="Komma 3 4 3" xfId="8954"/>
    <cellStyle name="Komma 3 4 4" xfId="8955"/>
    <cellStyle name="Komma 3 4 4 2" xfId="8956"/>
    <cellStyle name="Komma 3 4 4 3" xfId="8957"/>
    <cellStyle name="Komma 3 4 4 3 2" xfId="8958"/>
    <cellStyle name="Komma 3 4 4 3 3" xfId="8959"/>
    <cellStyle name="Komma 3 4 4 3 3 2" xfId="8960"/>
    <cellStyle name="Komma 3 4 4 3 3 3" xfId="8961"/>
    <cellStyle name="Komma 3 4 4 3 3 3 2" xfId="8962"/>
    <cellStyle name="Komma 3 4 4 3 3 4" xfId="8963"/>
    <cellStyle name="Komma 3 4 4 4" xfId="8964"/>
    <cellStyle name="Komma 3 4 4 4 2" xfId="8965"/>
    <cellStyle name="Komma 3 4 4 4 3" xfId="8966"/>
    <cellStyle name="Komma 3 4 5" xfId="8967"/>
    <cellStyle name="Komma 3 5" xfId="8968"/>
    <cellStyle name="Komma 3 6" xfId="10359"/>
    <cellStyle name="Komma 4" xfId="8969"/>
    <cellStyle name="Komma 4 2" xfId="8970"/>
    <cellStyle name="Komma 4 2 2" xfId="8971"/>
    <cellStyle name="Komma 4 2 2 2" xfId="10363"/>
    <cellStyle name="Komma 4 2 3" xfId="8972"/>
    <cellStyle name="Komma 4 2 4" xfId="10362"/>
    <cellStyle name="Komma 4 3" xfId="8973"/>
    <cellStyle name="Komma 4 4" xfId="8974"/>
    <cellStyle name="Komma 4 5" xfId="8975"/>
    <cellStyle name="Komma 4 6" xfId="10361"/>
    <cellStyle name="Komma 5" xfId="8976"/>
    <cellStyle name="Komma 5 10" xfId="8977"/>
    <cellStyle name="Komma 5 11" xfId="8978"/>
    <cellStyle name="Komma 5 12" xfId="8979"/>
    <cellStyle name="Komma 5 13" xfId="10364"/>
    <cellStyle name="Komma 5 2" xfId="8980"/>
    <cellStyle name="Komma 5 2 10" xfId="8981"/>
    <cellStyle name="Komma 5 2 2" xfId="8982"/>
    <cellStyle name="Komma 5 2 2 2" xfId="8983"/>
    <cellStyle name="Komma 5 2 3" xfId="8984"/>
    <cellStyle name="Komma 5 2 3 2" xfId="8985"/>
    <cellStyle name="Komma 5 2 3 3" xfId="8986"/>
    <cellStyle name="Komma 5 2 3 4" xfId="8987"/>
    <cellStyle name="Komma 5 2 3 5" xfId="8988"/>
    <cellStyle name="Komma 5 2 3 6" xfId="8989"/>
    <cellStyle name="Komma 5 2 4" xfId="8990"/>
    <cellStyle name="Komma 5 2 4 2" xfId="8991"/>
    <cellStyle name="Komma 5 2 4 3" xfId="8992"/>
    <cellStyle name="Komma 5 2 4 4" xfId="8993"/>
    <cellStyle name="Komma 5 2 4 5" xfId="8994"/>
    <cellStyle name="Komma 5 2 4 6" xfId="8995"/>
    <cellStyle name="Komma 5 2 5" xfId="8996"/>
    <cellStyle name="Komma 5 2 6" xfId="8997"/>
    <cellStyle name="Komma 5 2 7" xfId="8998"/>
    <cellStyle name="Komma 5 2 8" xfId="8999"/>
    <cellStyle name="Komma 5 2 9" xfId="9000"/>
    <cellStyle name="Komma 5 3" xfId="9001"/>
    <cellStyle name="Komma 5 3 2" xfId="9002"/>
    <cellStyle name="Komma 5 3 3" xfId="9003"/>
    <cellStyle name="Komma 5 3 4" xfId="9004"/>
    <cellStyle name="Komma 5 3 4 2" xfId="9005"/>
    <cellStyle name="Komma 5 3 4 3" xfId="9006"/>
    <cellStyle name="Komma 5 3 4 3 2" xfId="9007"/>
    <cellStyle name="Komma 5 3 4 3 3" xfId="9008"/>
    <cellStyle name="Komma 5 3 4 3 3 2" xfId="9009"/>
    <cellStyle name="Komma 5 3 4 3 3 3" xfId="9010"/>
    <cellStyle name="Komma 5 3 4 3 3 3 2" xfId="9011"/>
    <cellStyle name="Komma 5 3 4 3 3 4" xfId="9012"/>
    <cellStyle name="Komma 5 3 4 4" xfId="9013"/>
    <cellStyle name="Komma 5 3 4 4 2" xfId="9014"/>
    <cellStyle name="Komma 5 3 4 4 3" xfId="9015"/>
    <cellStyle name="Komma 5 3 5" xfId="9016"/>
    <cellStyle name="Komma 5 3 6" xfId="9017"/>
    <cellStyle name="Komma 5 4" xfId="9018"/>
    <cellStyle name="Komma 5 4 2" xfId="9019"/>
    <cellStyle name="Komma 5 5" xfId="9020"/>
    <cellStyle name="Komma 5 5 2" xfId="9021"/>
    <cellStyle name="Komma 5 5 3" xfId="9022"/>
    <cellStyle name="Komma 5 5 4" xfId="9023"/>
    <cellStyle name="Komma 5 5 5" xfId="9024"/>
    <cellStyle name="Komma 5 5 6" xfId="9025"/>
    <cellStyle name="Komma 5 5 7" xfId="9026"/>
    <cellStyle name="Komma 5 6" xfId="9027"/>
    <cellStyle name="Komma 5 6 2" xfId="9028"/>
    <cellStyle name="Komma 5 6 3" xfId="9029"/>
    <cellStyle name="Komma 5 6 4" xfId="9030"/>
    <cellStyle name="Komma 5 6 5" xfId="9031"/>
    <cellStyle name="Komma 5 6 6" xfId="9032"/>
    <cellStyle name="Komma 5 7" xfId="9033"/>
    <cellStyle name="Komma 5 8" xfId="9034"/>
    <cellStyle name="Komma 5 9" xfId="9035"/>
    <cellStyle name="Komma 6" xfId="9036"/>
    <cellStyle name="Komma 6 2" xfId="9037"/>
    <cellStyle name="Komma 6 2 2" xfId="9038"/>
    <cellStyle name="Komma 6 3" xfId="9039"/>
    <cellStyle name="Komma 6 4" xfId="9040"/>
    <cellStyle name="Komma 6 5" xfId="9041"/>
    <cellStyle name="Komma 6 6" xfId="10365"/>
    <cellStyle name="Komma 7" xfId="9042"/>
    <cellStyle name="Komma 7 2" xfId="9043"/>
    <cellStyle name="Komma 7 3" xfId="9044"/>
    <cellStyle name="Komma 8" xfId="9045"/>
    <cellStyle name="Komma 8 2" xfId="9046"/>
    <cellStyle name="Komma 8 2 2" xfId="9047"/>
    <cellStyle name="Komma 8 3" xfId="9048"/>
    <cellStyle name="Komma 9" xfId="9049"/>
    <cellStyle name="Kontroller celle" xfId="9050" builtinId="23" customBuiltin="1"/>
    <cellStyle name="Kontroller celle 2" xfId="9051"/>
    <cellStyle name="Kontroller celle 2 2" xfId="9052"/>
    <cellStyle name="Kontroller celle 2 3" xfId="9053"/>
    <cellStyle name="Kontroller celle 2 4" xfId="9054"/>
    <cellStyle name="Kontroller celle 3" xfId="9055"/>
    <cellStyle name="Kontroller celle 3 2" xfId="9056"/>
    <cellStyle name="Kontroller celle 3 3" xfId="9057"/>
    <cellStyle name="Kontroller celle 4" xfId="9058"/>
    <cellStyle name="Kontroller celle 4 2" xfId="9059"/>
    <cellStyle name="Kontroller celle 5" xfId="9060"/>
    <cellStyle name="Kontroller celle 6" xfId="9061"/>
    <cellStyle name="Kontroller celle 7" xfId="9062"/>
    <cellStyle name="Kontroller celle 8" xfId="9063"/>
    <cellStyle name="Kontroller celle 9" xfId="10366"/>
    <cellStyle name="Link" xfId="10400" builtinId="8"/>
    <cellStyle name="Link 2" xfId="9064"/>
    <cellStyle name="Link 2 2" xfId="10368"/>
    <cellStyle name="Link 3" xfId="10367"/>
    <cellStyle name="Linked Cell" xfId="9065"/>
    <cellStyle name="Linked Cell 2" xfId="10369"/>
    <cellStyle name="Markeringsfarve1" xfId="9066" builtinId="29" customBuiltin="1"/>
    <cellStyle name="Markeringsfarve1 2" xfId="9067"/>
    <cellStyle name="Markeringsfarve1 2 2" xfId="9068"/>
    <cellStyle name="Markeringsfarve1 2 3" xfId="9069"/>
    <cellStyle name="Markeringsfarve1 2 4" xfId="9070"/>
    <cellStyle name="Markeringsfarve1 3" xfId="9071"/>
    <cellStyle name="Markeringsfarve1 3 2" xfId="9072"/>
    <cellStyle name="Markeringsfarve1 3 3" xfId="9073"/>
    <cellStyle name="Markeringsfarve1 4" xfId="9074"/>
    <cellStyle name="Markeringsfarve1 4 2" xfId="9075"/>
    <cellStyle name="Markeringsfarve1 5" xfId="9076"/>
    <cellStyle name="Markeringsfarve1 6" xfId="9077"/>
    <cellStyle name="Markeringsfarve1 7" xfId="9078"/>
    <cellStyle name="Markeringsfarve1 8" xfId="9079"/>
    <cellStyle name="Markeringsfarve1 9" xfId="10370"/>
    <cellStyle name="Markeringsfarve2" xfId="9080" builtinId="33" customBuiltin="1"/>
    <cellStyle name="Markeringsfarve2 2" xfId="9081"/>
    <cellStyle name="Markeringsfarve2 2 2" xfId="9082"/>
    <cellStyle name="Markeringsfarve2 2 3" xfId="9083"/>
    <cellStyle name="Markeringsfarve2 2 4" xfId="9084"/>
    <cellStyle name="Markeringsfarve2 3" xfId="9085"/>
    <cellStyle name="Markeringsfarve2 3 2" xfId="9086"/>
    <cellStyle name="Markeringsfarve2 3 3" xfId="9087"/>
    <cellStyle name="Markeringsfarve2 4" xfId="9088"/>
    <cellStyle name="Markeringsfarve2 4 2" xfId="9089"/>
    <cellStyle name="Markeringsfarve2 5" xfId="9090"/>
    <cellStyle name="Markeringsfarve2 6" xfId="9091"/>
    <cellStyle name="Markeringsfarve2 7" xfId="9092"/>
    <cellStyle name="Markeringsfarve2 8" xfId="9093"/>
    <cellStyle name="Markeringsfarve2 9" xfId="10371"/>
    <cellStyle name="Markeringsfarve3" xfId="9094" builtinId="37" customBuiltin="1"/>
    <cellStyle name="Markeringsfarve3 2" xfId="9095"/>
    <cellStyle name="Markeringsfarve3 2 2" xfId="9096"/>
    <cellStyle name="Markeringsfarve3 2 3" xfId="9097"/>
    <cellStyle name="Markeringsfarve3 2 4" xfId="9098"/>
    <cellStyle name="Markeringsfarve3 3" xfId="9099"/>
    <cellStyle name="Markeringsfarve3 3 2" xfId="9100"/>
    <cellStyle name="Markeringsfarve3 3 3" xfId="9101"/>
    <cellStyle name="Markeringsfarve3 4" xfId="9102"/>
    <cellStyle name="Markeringsfarve3 4 2" xfId="9103"/>
    <cellStyle name="Markeringsfarve3 5" xfId="9104"/>
    <cellStyle name="Markeringsfarve3 6" xfId="9105"/>
    <cellStyle name="Markeringsfarve3 7" xfId="9106"/>
    <cellStyle name="Markeringsfarve3 8" xfId="9107"/>
    <cellStyle name="Markeringsfarve3 9" xfId="10372"/>
    <cellStyle name="Markeringsfarve4" xfId="9108" builtinId="41" customBuiltin="1"/>
    <cellStyle name="Markeringsfarve4 2" xfId="9109"/>
    <cellStyle name="Markeringsfarve4 2 2" xfId="9110"/>
    <cellStyle name="Markeringsfarve4 2 3" xfId="9111"/>
    <cellStyle name="Markeringsfarve4 2 4" xfId="9112"/>
    <cellStyle name="Markeringsfarve4 3" xfId="9113"/>
    <cellStyle name="Markeringsfarve4 3 2" xfId="9114"/>
    <cellStyle name="Markeringsfarve4 3 3" xfId="9115"/>
    <cellStyle name="Markeringsfarve4 4" xfId="9116"/>
    <cellStyle name="Markeringsfarve4 4 2" xfId="9117"/>
    <cellStyle name="Markeringsfarve4 5" xfId="9118"/>
    <cellStyle name="Markeringsfarve4 6" xfId="9119"/>
    <cellStyle name="Markeringsfarve4 7" xfId="9120"/>
    <cellStyle name="Markeringsfarve4 8" xfId="9121"/>
    <cellStyle name="Markeringsfarve4 9" xfId="10373"/>
    <cellStyle name="Markeringsfarve5" xfId="9122" builtinId="45" customBuiltin="1"/>
    <cellStyle name="Markeringsfarve5 2" xfId="9123"/>
    <cellStyle name="Markeringsfarve5 2 2" xfId="9124"/>
    <cellStyle name="Markeringsfarve5 2 3" xfId="9125"/>
    <cellStyle name="Markeringsfarve5 2 4" xfId="9126"/>
    <cellStyle name="Markeringsfarve5 3" xfId="9127"/>
    <cellStyle name="Markeringsfarve5 3 2" xfId="9128"/>
    <cellStyle name="Markeringsfarve5 3 3" xfId="9129"/>
    <cellStyle name="Markeringsfarve5 4" xfId="9130"/>
    <cellStyle name="Markeringsfarve5 4 2" xfId="9131"/>
    <cellStyle name="Markeringsfarve5 5" xfId="9132"/>
    <cellStyle name="Markeringsfarve5 6" xfId="9133"/>
    <cellStyle name="Markeringsfarve5 7" xfId="9134"/>
    <cellStyle name="Markeringsfarve5 8" xfId="9135"/>
    <cellStyle name="Markeringsfarve5 9" xfId="10374"/>
    <cellStyle name="Markeringsfarve6" xfId="9136" builtinId="49" customBuiltin="1"/>
    <cellStyle name="Markeringsfarve6 2" xfId="9137"/>
    <cellStyle name="Markeringsfarve6 2 2" xfId="9138"/>
    <cellStyle name="Markeringsfarve6 2 3" xfId="9139"/>
    <cellStyle name="Markeringsfarve6 2 4" xfId="9140"/>
    <cellStyle name="Markeringsfarve6 3" xfId="9141"/>
    <cellStyle name="Markeringsfarve6 3 2" xfId="9142"/>
    <cellStyle name="Markeringsfarve6 3 3" xfId="9143"/>
    <cellStyle name="Markeringsfarve6 4" xfId="9144"/>
    <cellStyle name="Markeringsfarve6 4 2" xfId="9145"/>
    <cellStyle name="Markeringsfarve6 5" xfId="9146"/>
    <cellStyle name="Markeringsfarve6 6" xfId="9147"/>
    <cellStyle name="Markeringsfarve6 7" xfId="9148"/>
    <cellStyle name="Markeringsfarve6 8" xfId="9149"/>
    <cellStyle name="Markeringsfarve6 9" xfId="10375"/>
    <cellStyle name="Neutral" xfId="9150" builtinId="28" customBuiltin="1"/>
    <cellStyle name="Neutral 2" xfId="9151"/>
    <cellStyle name="Neutral 2 2" xfId="9152"/>
    <cellStyle name="Neutral 2 3" xfId="9153"/>
    <cellStyle name="Neutral 2 4" xfId="9154"/>
    <cellStyle name="Neutral 3" xfId="9155"/>
    <cellStyle name="Neutral 3 2" xfId="9156"/>
    <cellStyle name="Neutral 3 3" xfId="9157"/>
    <cellStyle name="Neutral 4" xfId="9158"/>
    <cellStyle name="Neutral 4 2" xfId="9159"/>
    <cellStyle name="Neutral 5" xfId="9160"/>
    <cellStyle name="Neutral 6" xfId="9161"/>
    <cellStyle name="Neutral 7" xfId="9162"/>
    <cellStyle name="Neutral 8" xfId="9163"/>
    <cellStyle name="Neutral 9" xfId="10376"/>
    <cellStyle name="Neutre" xfId="9164"/>
    <cellStyle name="Normal" xfId="0" builtinId="0"/>
    <cellStyle name="Normal 10" xfId="9165"/>
    <cellStyle name="Normal 10 10" xfId="9166"/>
    <cellStyle name="Normal 10 11" xfId="9167"/>
    <cellStyle name="Normal 10 12" xfId="10377"/>
    <cellStyle name="Normal 10 2" xfId="9168"/>
    <cellStyle name="Normal 10 2 2" xfId="9169"/>
    <cellStyle name="Normal 10 2 2 2" xfId="9170"/>
    <cellStyle name="Normal 10 2 2 3" xfId="9171"/>
    <cellStyle name="Normal 10 2 2 4" xfId="9172"/>
    <cellStyle name="Normal 10 2 2 5" xfId="9173"/>
    <cellStyle name="Normal 10 2 2 6" xfId="9174"/>
    <cellStyle name="Normal 10 2 3" xfId="9175"/>
    <cellStyle name="Normal 10 2 3 2" xfId="9176"/>
    <cellStyle name="Normal 10 2 3 3" xfId="9177"/>
    <cellStyle name="Normal 10 2 3 4" xfId="9178"/>
    <cellStyle name="Normal 10 2 3 5" xfId="9179"/>
    <cellStyle name="Normal 10 2 3 6" xfId="9180"/>
    <cellStyle name="Normal 10 2 4" xfId="9181"/>
    <cellStyle name="Normal 10 2 5" xfId="9182"/>
    <cellStyle name="Normal 10 2 6" xfId="9183"/>
    <cellStyle name="Normal 10 2 7" xfId="9184"/>
    <cellStyle name="Normal 10 2 8" xfId="9185"/>
    <cellStyle name="Normal 10 3" xfId="9186"/>
    <cellStyle name="Normal 10 3 2" xfId="9187"/>
    <cellStyle name="Normal 10 4" xfId="9188"/>
    <cellStyle name="Normal 10 4 2" xfId="9189"/>
    <cellStyle name="Normal 10 4 3" xfId="9190"/>
    <cellStyle name="Normal 10 4 4" xfId="9191"/>
    <cellStyle name="Normal 10 4 5" xfId="9192"/>
    <cellStyle name="Normal 10 4 6" xfId="9193"/>
    <cellStyle name="Normal 10 5" xfId="9194"/>
    <cellStyle name="Normal 10 5 2" xfId="9195"/>
    <cellStyle name="Normal 10 5 3" xfId="9196"/>
    <cellStyle name="Normal 10 5 4" xfId="9197"/>
    <cellStyle name="Normal 10 5 5" xfId="9198"/>
    <cellStyle name="Normal 10 5 6" xfId="9199"/>
    <cellStyle name="Normal 10 6" xfId="9200"/>
    <cellStyle name="Normal 10 6 2" xfId="9201"/>
    <cellStyle name="Normal 10 6 3" xfId="9202"/>
    <cellStyle name="Normal 10 6 4" xfId="9203"/>
    <cellStyle name="Normal 10 6 5" xfId="9204"/>
    <cellStyle name="Normal 10 6 6" xfId="9205"/>
    <cellStyle name="Normal 10 7" xfId="9206"/>
    <cellStyle name="Normal 10 8" xfId="9207"/>
    <cellStyle name="Normal 10 9" xfId="9208"/>
    <cellStyle name="Normal 11" xfId="9209"/>
    <cellStyle name="Normal 12" xfId="9210"/>
    <cellStyle name="Normal 12 2" xfId="9211"/>
    <cellStyle name="Normal 13" xfId="9212"/>
    <cellStyle name="Normal 13 2" xfId="10378"/>
    <cellStyle name="Normal 14" xfId="9213"/>
    <cellStyle name="Normal 15" xfId="9214"/>
    <cellStyle name="Normal 16" xfId="9215"/>
    <cellStyle name="Normal 17" xfId="9216"/>
    <cellStyle name="Normal 18" xfId="9217"/>
    <cellStyle name="Normal 19" xfId="9218"/>
    <cellStyle name="Normal 2" xfId="9219"/>
    <cellStyle name="Normal 2 2" xfId="9220"/>
    <cellStyle name="Normal 2 2 2" xfId="9221"/>
    <cellStyle name="Normal 2 2 2 2" xfId="9222"/>
    <cellStyle name="Normal 2 2 3" xfId="9223"/>
    <cellStyle name="Normal 2 2 4" xfId="9224"/>
    <cellStyle name="Normal 2 2 5" xfId="9225"/>
    <cellStyle name="Normal 2 2 6" xfId="10380"/>
    <cellStyle name="Normal 2 3" xfId="9226"/>
    <cellStyle name="Normal 2 3 2" xfId="9227"/>
    <cellStyle name="Normal 2 4" xfId="9228"/>
    <cellStyle name="Normal 2 4 2" xfId="9229"/>
    <cellStyle name="Normal 2 4 3" xfId="9230"/>
    <cellStyle name="Normal 2 5" xfId="9231"/>
    <cellStyle name="Normal 2 5 2" xfId="9232"/>
    <cellStyle name="Normal 2 6" xfId="9233"/>
    <cellStyle name="Normal 2 6 2" xfId="9234"/>
    <cellStyle name="Normal 2 6 3" xfId="9235"/>
    <cellStyle name="Normal 2 6 4" xfId="9236"/>
    <cellStyle name="Normal 2 6 5" xfId="9237"/>
    <cellStyle name="Normal 2 6 6" xfId="9238"/>
    <cellStyle name="Normal 2 7" xfId="10379"/>
    <cellStyle name="Normal 2_Aktivitetstræk" xfId="9239"/>
    <cellStyle name="Normal 20" xfId="9240"/>
    <cellStyle name="Normal 21" xfId="9241"/>
    <cellStyle name="Normal 3" xfId="9242"/>
    <cellStyle name="Normal 3 2" xfId="9243"/>
    <cellStyle name="Normal 3 2 2" xfId="9244"/>
    <cellStyle name="Normal 3 2 2 2" xfId="9245"/>
    <cellStyle name="Normal 3 2 3" xfId="9246"/>
    <cellStyle name="Normal 3 3" xfId="9247"/>
    <cellStyle name="Normal 3 3 2" xfId="9248"/>
    <cellStyle name="Normal 3 3 3" xfId="9249"/>
    <cellStyle name="Normal 3 4" xfId="9250"/>
    <cellStyle name="Normal 3 4 2" xfId="9251"/>
    <cellStyle name="Normal 3 4 3" xfId="9252"/>
    <cellStyle name="Normal 3 4 4" xfId="9253"/>
    <cellStyle name="Normal 3 4 4 2" xfId="9254"/>
    <cellStyle name="Normal 3 4 4 3" xfId="9255"/>
    <cellStyle name="Normal 3 4 4 3 2" xfId="9256"/>
    <cellStyle name="Normal 3 4 4 3 3" xfId="9257"/>
    <cellStyle name="Normal 3 4 4 3 3 2" xfId="9258"/>
    <cellStyle name="Normal 3 4 4 3 3 3" xfId="9259"/>
    <cellStyle name="Normal 3 4 4 3 3 3 2" xfId="9260"/>
    <cellStyle name="Normal 3 4 4 3 3 4" xfId="9261"/>
    <cellStyle name="Normal 3 4 4 4" xfId="9262"/>
    <cellStyle name="Normal 3 4 4 4 2" xfId="9263"/>
    <cellStyle name="Normal 3 4 4 4 3" xfId="9264"/>
    <cellStyle name="Normal 3 4 5" xfId="9265"/>
    <cellStyle name="Normal 3 5" xfId="9266"/>
    <cellStyle name="Normal 3 6" xfId="10381"/>
    <cellStyle name="Normal 4" xfId="9267"/>
    <cellStyle name="Normal 4 2" xfId="9268"/>
    <cellStyle name="Normal 4 2 2" xfId="9269"/>
    <cellStyle name="Normal 4 2 3" xfId="9270"/>
    <cellStyle name="Normal 4 2 4" xfId="10383"/>
    <cellStyle name="Normal 4 3" xfId="9271"/>
    <cellStyle name="Normal 4 4" xfId="9272"/>
    <cellStyle name="Normal 4 5" xfId="10382"/>
    <cellStyle name="Normal 4_22.11.-22.15.  Efterskoler m.v." xfId="9273"/>
    <cellStyle name="Normal 5" xfId="9274"/>
    <cellStyle name="Normal 5 10" xfId="9275"/>
    <cellStyle name="Normal 5 11" xfId="9276"/>
    <cellStyle name="Normal 5 12" xfId="9277"/>
    <cellStyle name="Normal 5 13" xfId="9278"/>
    <cellStyle name="Normal 5 14" xfId="9279"/>
    <cellStyle name="Normal 5 15" xfId="9280"/>
    <cellStyle name="Normal 5 16" xfId="10384"/>
    <cellStyle name="Normal 5 2" xfId="9281"/>
    <cellStyle name="Normal 5 2 10" xfId="9282"/>
    <cellStyle name="Normal 5 2 11" xfId="9283"/>
    <cellStyle name="Normal 5 2 12" xfId="9284"/>
    <cellStyle name="Normal 5 2 13" xfId="9285"/>
    <cellStyle name="Normal 5 2 14" xfId="9286"/>
    <cellStyle name="Normal 5 2 15" xfId="9287"/>
    <cellStyle name="Normal 5 2 16" xfId="10385"/>
    <cellStyle name="Normal 5 2 2" xfId="9288"/>
    <cellStyle name="Normal 5 2 2 10" xfId="9289"/>
    <cellStyle name="Normal 5 2 2 11" xfId="9290"/>
    <cellStyle name="Normal 5 2 2 12" xfId="9291"/>
    <cellStyle name="Normal 5 2 2 13" xfId="9292"/>
    <cellStyle name="Normal 5 2 2 2" xfId="9293"/>
    <cellStyle name="Normal 5 2 2 2 10" xfId="9294"/>
    <cellStyle name="Normal 5 2 2 2 11" xfId="9295"/>
    <cellStyle name="Normal 5 2 2 2 2" xfId="9296"/>
    <cellStyle name="Normal 5 2 2 2 2 10" xfId="9297"/>
    <cellStyle name="Normal 5 2 2 2 2 2" xfId="9298"/>
    <cellStyle name="Normal 5 2 2 2 2 2 2" xfId="9299"/>
    <cellStyle name="Normal 5 2 2 2 2 2 3" xfId="9300"/>
    <cellStyle name="Normal 5 2 2 2 2 2 4" xfId="9301"/>
    <cellStyle name="Normal 5 2 2 2 2 2 5" xfId="9302"/>
    <cellStyle name="Normal 5 2 2 2 2 2 6" xfId="9303"/>
    <cellStyle name="Normal 5 2 2 2 2 3" xfId="9304"/>
    <cellStyle name="Normal 5 2 2 2 2 3 2" xfId="9305"/>
    <cellStyle name="Normal 5 2 2 2 2 3 3" xfId="9306"/>
    <cellStyle name="Normal 5 2 2 2 2 3 4" xfId="9307"/>
    <cellStyle name="Normal 5 2 2 2 2 3 5" xfId="9308"/>
    <cellStyle name="Normal 5 2 2 2 2 3 6" xfId="9309"/>
    <cellStyle name="Normal 5 2 2 2 2 4" xfId="9310"/>
    <cellStyle name="Normal 5 2 2 2 2 4 2" xfId="9311"/>
    <cellStyle name="Normal 5 2 2 2 2 4 3" xfId="9312"/>
    <cellStyle name="Normal 5 2 2 2 2 4 4" xfId="9313"/>
    <cellStyle name="Normal 5 2 2 2 2 4 5" xfId="9314"/>
    <cellStyle name="Normal 5 2 2 2 2 4 6" xfId="9315"/>
    <cellStyle name="Normal 5 2 2 2 2 5" xfId="9316"/>
    <cellStyle name="Normal 5 2 2 2 2 5 2" xfId="9317"/>
    <cellStyle name="Normal 5 2 2 2 2 5 3" xfId="9318"/>
    <cellStyle name="Normal 5 2 2 2 2 5 4" xfId="9319"/>
    <cellStyle name="Normal 5 2 2 2 2 5 5" xfId="9320"/>
    <cellStyle name="Normal 5 2 2 2 2 5 6" xfId="9321"/>
    <cellStyle name="Normal 5 2 2 2 2 6" xfId="9322"/>
    <cellStyle name="Normal 5 2 2 2 2 7" xfId="9323"/>
    <cellStyle name="Normal 5 2 2 2 2 8" xfId="9324"/>
    <cellStyle name="Normal 5 2 2 2 2 9" xfId="9325"/>
    <cellStyle name="Normal 5 2 2 2 3" xfId="9326"/>
    <cellStyle name="Normal 5 2 2 2 3 2" xfId="9327"/>
    <cellStyle name="Normal 5 2 2 2 3 3" xfId="9328"/>
    <cellStyle name="Normal 5 2 2 2 3 4" xfId="9329"/>
    <cellStyle name="Normal 5 2 2 2 3 5" xfId="9330"/>
    <cellStyle name="Normal 5 2 2 2 3 6" xfId="9331"/>
    <cellStyle name="Normal 5 2 2 2 4" xfId="9332"/>
    <cellStyle name="Normal 5 2 2 2 4 2" xfId="9333"/>
    <cellStyle name="Normal 5 2 2 2 4 3" xfId="9334"/>
    <cellStyle name="Normal 5 2 2 2 4 4" xfId="9335"/>
    <cellStyle name="Normal 5 2 2 2 4 5" xfId="9336"/>
    <cellStyle name="Normal 5 2 2 2 4 6" xfId="9337"/>
    <cellStyle name="Normal 5 2 2 2 5" xfId="9338"/>
    <cellStyle name="Normal 5 2 2 2 5 2" xfId="9339"/>
    <cellStyle name="Normal 5 2 2 2 5 3" xfId="9340"/>
    <cellStyle name="Normal 5 2 2 2 5 4" xfId="9341"/>
    <cellStyle name="Normal 5 2 2 2 5 5" xfId="9342"/>
    <cellStyle name="Normal 5 2 2 2 5 6" xfId="9343"/>
    <cellStyle name="Normal 5 2 2 2 6" xfId="9344"/>
    <cellStyle name="Normal 5 2 2 2 6 2" xfId="9345"/>
    <cellStyle name="Normal 5 2 2 2 6 3" xfId="9346"/>
    <cellStyle name="Normal 5 2 2 2 6 4" xfId="9347"/>
    <cellStyle name="Normal 5 2 2 2 6 5" xfId="9348"/>
    <cellStyle name="Normal 5 2 2 2 6 6" xfId="9349"/>
    <cellStyle name="Normal 5 2 2 2 7" xfId="9350"/>
    <cellStyle name="Normal 5 2 2 2 8" xfId="9351"/>
    <cellStyle name="Normal 5 2 2 2 9" xfId="9352"/>
    <cellStyle name="Normal 5 2 2 3" xfId="9353"/>
    <cellStyle name="Normal 5 2 2 3 10" xfId="9354"/>
    <cellStyle name="Normal 5 2 2 3 2" xfId="9355"/>
    <cellStyle name="Normal 5 2 2 3 2 2" xfId="9356"/>
    <cellStyle name="Normal 5 2 2 3 2 3" xfId="9357"/>
    <cellStyle name="Normal 5 2 2 3 2 4" xfId="9358"/>
    <cellStyle name="Normal 5 2 2 3 2 5" xfId="9359"/>
    <cellStyle name="Normal 5 2 2 3 2 6" xfId="9360"/>
    <cellStyle name="Normal 5 2 2 3 3" xfId="9361"/>
    <cellStyle name="Normal 5 2 2 3 3 2" xfId="9362"/>
    <cellStyle name="Normal 5 2 2 3 3 3" xfId="9363"/>
    <cellStyle name="Normal 5 2 2 3 3 4" xfId="9364"/>
    <cellStyle name="Normal 5 2 2 3 3 5" xfId="9365"/>
    <cellStyle name="Normal 5 2 2 3 3 6" xfId="9366"/>
    <cellStyle name="Normal 5 2 2 3 4" xfId="9367"/>
    <cellStyle name="Normal 5 2 2 3 4 2" xfId="9368"/>
    <cellStyle name="Normal 5 2 2 3 4 3" xfId="9369"/>
    <cellStyle name="Normal 5 2 2 3 4 4" xfId="9370"/>
    <cellStyle name="Normal 5 2 2 3 4 5" xfId="9371"/>
    <cellStyle name="Normal 5 2 2 3 4 6" xfId="9372"/>
    <cellStyle name="Normal 5 2 2 3 5" xfId="9373"/>
    <cellStyle name="Normal 5 2 2 3 5 2" xfId="9374"/>
    <cellStyle name="Normal 5 2 2 3 5 3" xfId="9375"/>
    <cellStyle name="Normal 5 2 2 3 5 4" xfId="9376"/>
    <cellStyle name="Normal 5 2 2 3 5 5" xfId="9377"/>
    <cellStyle name="Normal 5 2 2 3 5 6" xfId="9378"/>
    <cellStyle name="Normal 5 2 2 3 6" xfId="9379"/>
    <cellStyle name="Normal 5 2 2 3 7" xfId="9380"/>
    <cellStyle name="Normal 5 2 2 3 8" xfId="9381"/>
    <cellStyle name="Normal 5 2 2 3 9" xfId="9382"/>
    <cellStyle name="Normal 5 2 2 4" xfId="9383"/>
    <cellStyle name="Normal 5 2 2 4 2" xfId="9384"/>
    <cellStyle name="Normal 5 2 2 4 3" xfId="9385"/>
    <cellStyle name="Normal 5 2 2 4 4" xfId="9386"/>
    <cellStyle name="Normal 5 2 2 4 5" xfId="9387"/>
    <cellStyle name="Normal 5 2 2 4 6" xfId="9388"/>
    <cellStyle name="Normal 5 2 2 5" xfId="9389"/>
    <cellStyle name="Normal 5 2 2 5 2" xfId="9390"/>
    <cellStyle name="Normal 5 2 2 5 3" xfId="9391"/>
    <cellStyle name="Normal 5 2 2 5 4" xfId="9392"/>
    <cellStyle name="Normal 5 2 2 5 5" xfId="9393"/>
    <cellStyle name="Normal 5 2 2 5 6" xfId="9394"/>
    <cellStyle name="Normal 5 2 2 6" xfId="9395"/>
    <cellStyle name="Normal 5 2 2 6 2" xfId="9396"/>
    <cellStyle name="Normal 5 2 2 6 3" xfId="9397"/>
    <cellStyle name="Normal 5 2 2 6 4" xfId="9398"/>
    <cellStyle name="Normal 5 2 2 6 5" xfId="9399"/>
    <cellStyle name="Normal 5 2 2 6 6" xfId="9400"/>
    <cellStyle name="Normal 5 2 2 7" xfId="9401"/>
    <cellStyle name="Normal 5 2 2 7 2" xfId="9402"/>
    <cellStyle name="Normal 5 2 2 7 3" xfId="9403"/>
    <cellStyle name="Normal 5 2 2 7 4" xfId="9404"/>
    <cellStyle name="Normal 5 2 2 7 5" xfId="9405"/>
    <cellStyle name="Normal 5 2 2 7 6" xfId="9406"/>
    <cellStyle name="Normal 5 2 2 8" xfId="9407"/>
    <cellStyle name="Normal 5 2 2 9" xfId="9408"/>
    <cellStyle name="Normal 5 2 3" xfId="9409"/>
    <cellStyle name="Normal 5 2 3 10" xfId="9410"/>
    <cellStyle name="Normal 5 2 3 11" xfId="9411"/>
    <cellStyle name="Normal 5 2 3 2" xfId="9412"/>
    <cellStyle name="Normal 5 2 3 2 10" xfId="9413"/>
    <cellStyle name="Normal 5 2 3 2 2" xfId="9414"/>
    <cellStyle name="Normal 5 2 3 2 2 2" xfId="9415"/>
    <cellStyle name="Normal 5 2 3 2 2 2 2" xfId="9416"/>
    <cellStyle name="Normal 5 2 3 2 2 2 3" xfId="9417"/>
    <cellStyle name="Normal 5 2 3 2 2 2 4" xfId="9418"/>
    <cellStyle name="Normal 5 2 3 2 2 2 5" xfId="9419"/>
    <cellStyle name="Normal 5 2 3 2 2 2 6" xfId="9420"/>
    <cellStyle name="Normal 5 2 3 2 2 3" xfId="9421"/>
    <cellStyle name="Normal 5 2 3 2 2 3 2" xfId="9422"/>
    <cellStyle name="Normal 5 2 3 2 2 3 3" xfId="9423"/>
    <cellStyle name="Normal 5 2 3 2 2 3 4" xfId="9424"/>
    <cellStyle name="Normal 5 2 3 2 2 3 5" xfId="9425"/>
    <cellStyle name="Normal 5 2 3 2 2 3 6" xfId="9426"/>
    <cellStyle name="Normal 5 2 3 2 2 4" xfId="9427"/>
    <cellStyle name="Normal 5 2 3 2 2 4 2" xfId="9428"/>
    <cellStyle name="Normal 5 2 3 2 2 4 3" xfId="9429"/>
    <cellStyle name="Normal 5 2 3 2 2 4 4" xfId="9430"/>
    <cellStyle name="Normal 5 2 3 2 2 4 5" xfId="9431"/>
    <cellStyle name="Normal 5 2 3 2 2 4 6" xfId="9432"/>
    <cellStyle name="Normal 5 2 3 2 2 5" xfId="9433"/>
    <cellStyle name="Normal 5 2 3 2 2 6" xfId="9434"/>
    <cellStyle name="Normal 5 2 3 2 2 7" xfId="9435"/>
    <cellStyle name="Normal 5 2 3 2 2 8" xfId="9436"/>
    <cellStyle name="Normal 5 2 3 2 2 9" xfId="9437"/>
    <cellStyle name="Normal 5 2 3 2 3" xfId="9438"/>
    <cellStyle name="Normal 5 2 3 2 3 2" xfId="9439"/>
    <cellStyle name="Normal 5 2 3 2 3 3" xfId="9440"/>
    <cellStyle name="Normal 5 2 3 2 3 4" xfId="9441"/>
    <cellStyle name="Normal 5 2 3 2 3 5" xfId="9442"/>
    <cellStyle name="Normal 5 2 3 2 3 6" xfId="9443"/>
    <cellStyle name="Normal 5 2 3 2 4" xfId="9444"/>
    <cellStyle name="Normal 5 2 3 2 4 2" xfId="9445"/>
    <cellStyle name="Normal 5 2 3 2 4 3" xfId="9446"/>
    <cellStyle name="Normal 5 2 3 2 4 4" xfId="9447"/>
    <cellStyle name="Normal 5 2 3 2 4 5" xfId="9448"/>
    <cellStyle name="Normal 5 2 3 2 4 6" xfId="9449"/>
    <cellStyle name="Normal 5 2 3 2 5" xfId="9450"/>
    <cellStyle name="Normal 5 2 3 2 5 2" xfId="9451"/>
    <cellStyle name="Normal 5 2 3 2 5 3" xfId="9452"/>
    <cellStyle name="Normal 5 2 3 2 5 4" xfId="9453"/>
    <cellStyle name="Normal 5 2 3 2 5 5" xfId="9454"/>
    <cellStyle name="Normal 5 2 3 2 5 6" xfId="9455"/>
    <cellStyle name="Normal 5 2 3 2 6" xfId="9456"/>
    <cellStyle name="Normal 5 2 3 2 7" xfId="9457"/>
    <cellStyle name="Normal 5 2 3 2 8" xfId="9458"/>
    <cellStyle name="Normal 5 2 3 2 9" xfId="9459"/>
    <cellStyle name="Normal 5 2 3 3" xfId="9460"/>
    <cellStyle name="Normal 5 2 3 3 2" xfId="9461"/>
    <cellStyle name="Normal 5 2 3 3 2 2" xfId="9462"/>
    <cellStyle name="Normal 5 2 3 3 2 3" xfId="9463"/>
    <cellStyle name="Normal 5 2 3 3 2 4" xfId="9464"/>
    <cellStyle name="Normal 5 2 3 3 2 5" xfId="9465"/>
    <cellStyle name="Normal 5 2 3 3 2 6" xfId="9466"/>
    <cellStyle name="Normal 5 2 3 3 3" xfId="9467"/>
    <cellStyle name="Normal 5 2 3 3 3 2" xfId="9468"/>
    <cellStyle name="Normal 5 2 3 3 3 3" xfId="9469"/>
    <cellStyle name="Normal 5 2 3 3 3 4" xfId="9470"/>
    <cellStyle name="Normal 5 2 3 3 3 5" xfId="9471"/>
    <cellStyle name="Normal 5 2 3 3 3 6" xfId="9472"/>
    <cellStyle name="Normal 5 2 3 3 4" xfId="9473"/>
    <cellStyle name="Normal 5 2 3 3 4 2" xfId="9474"/>
    <cellStyle name="Normal 5 2 3 3 4 3" xfId="9475"/>
    <cellStyle name="Normal 5 2 3 3 4 4" xfId="9476"/>
    <cellStyle name="Normal 5 2 3 3 4 5" xfId="9477"/>
    <cellStyle name="Normal 5 2 3 3 4 6" xfId="9478"/>
    <cellStyle name="Normal 5 2 3 3 5" xfId="9479"/>
    <cellStyle name="Normal 5 2 3 3 6" xfId="9480"/>
    <cellStyle name="Normal 5 2 3 3 7" xfId="9481"/>
    <cellStyle name="Normal 5 2 3 3 8" xfId="9482"/>
    <cellStyle name="Normal 5 2 3 3 9" xfId="9483"/>
    <cellStyle name="Normal 5 2 3 4" xfId="9484"/>
    <cellStyle name="Normal 5 2 3 4 2" xfId="9485"/>
    <cellStyle name="Normal 5 2 3 4 3" xfId="9486"/>
    <cellStyle name="Normal 5 2 3 4 4" xfId="9487"/>
    <cellStyle name="Normal 5 2 3 4 5" xfId="9488"/>
    <cellStyle name="Normal 5 2 3 4 6" xfId="9489"/>
    <cellStyle name="Normal 5 2 3 5" xfId="9490"/>
    <cellStyle name="Normal 5 2 3 5 2" xfId="9491"/>
    <cellStyle name="Normal 5 2 3 5 3" xfId="9492"/>
    <cellStyle name="Normal 5 2 3 5 4" xfId="9493"/>
    <cellStyle name="Normal 5 2 3 5 5" xfId="9494"/>
    <cellStyle name="Normal 5 2 3 5 6" xfId="9495"/>
    <cellStyle name="Normal 5 2 3 6" xfId="9496"/>
    <cellStyle name="Normal 5 2 3 6 2" xfId="9497"/>
    <cellStyle name="Normal 5 2 3 6 3" xfId="9498"/>
    <cellStyle name="Normal 5 2 3 6 4" xfId="9499"/>
    <cellStyle name="Normal 5 2 3 6 5" xfId="9500"/>
    <cellStyle name="Normal 5 2 3 6 6" xfId="9501"/>
    <cellStyle name="Normal 5 2 3 7" xfId="9502"/>
    <cellStyle name="Normal 5 2 3 8" xfId="9503"/>
    <cellStyle name="Normal 5 2 3 9" xfId="9504"/>
    <cellStyle name="Normal 5 2 4" xfId="9505"/>
    <cellStyle name="Normal 5 2 4 10" xfId="9506"/>
    <cellStyle name="Normal 5 2 4 2" xfId="9507"/>
    <cellStyle name="Normal 5 2 4 2 2" xfId="9508"/>
    <cellStyle name="Normal 5 2 4 2 2 2" xfId="9509"/>
    <cellStyle name="Normal 5 2 4 2 2 3" xfId="9510"/>
    <cellStyle name="Normal 5 2 4 2 2 4" xfId="9511"/>
    <cellStyle name="Normal 5 2 4 2 2 5" xfId="9512"/>
    <cellStyle name="Normal 5 2 4 2 2 6" xfId="9513"/>
    <cellStyle name="Normal 5 2 4 2 3" xfId="9514"/>
    <cellStyle name="Normal 5 2 4 2 3 2" xfId="9515"/>
    <cellStyle name="Normal 5 2 4 2 3 3" xfId="9516"/>
    <cellStyle name="Normal 5 2 4 2 3 4" xfId="9517"/>
    <cellStyle name="Normal 5 2 4 2 3 5" xfId="9518"/>
    <cellStyle name="Normal 5 2 4 2 3 6" xfId="9519"/>
    <cellStyle name="Normal 5 2 4 2 4" xfId="9520"/>
    <cellStyle name="Normal 5 2 4 2 4 2" xfId="9521"/>
    <cellStyle name="Normal 5 2 4 2 4 3" xfId="9522"/>
    <cellStyle name="Normal 5 2 4 2 4 4" xfId="9523"/>
    <cellStyle name="Normal 5 2 4 2 4 5" xfId="9524"/>
    <cellStyle name="Normal 5 2 4 2 4 6" xfId="9525"/>
    <cellStyle name="Normal 5 2 4 2 5" xfId="9526"/>
    <cellStyle name="Normal 5 2 4 2 6" xfId="9527"/>
    <cellStyle name="Normal 5 2 4 2 7" xfId="9528"/>
    <cellStyle name="Normal 5 2 4 2 8" xfId="9529"/>
    <cellStyle name="Normal 5 2 4 2 9" xfId="9530"/>
    <cellStyle name="Normal 5 2 4 3" xfId="9531"/>
    <cellStyle name="Normal 5 2 4 3 2" xfId="9532"/>
    <cellStyle name="Normal 5 2 4 3 3" xfId="9533"/>
    <cellStyle name="Normal 5 2 4 3 4" xfId="9534"/>
    <cellStyle name="Normal 5 2 4 3 5" xfId="9535"/>
    <cellStyle name="Normal 5 2 4 3 6" xfId="9536"/>
    <cellStyle name="Normal 5 2 4 4" xfId="9537"/>
    <cellStyle name="Normal 5 2 4 4 2" xfId="9538"/>
    <cellStyle name="Normal 5 2 4 4 3" xfId="9539"/>
    <cellStyle name="Normal 5 2 4 4 4" xfId="9540"/>
    <cellStyle name="Normal 5 2 4 4 5" xfId="9541"/>
    <cellStyle name="Normal 5 2 4 4 6" xfId="9542"/>
    <cellStyle name="Normal 5 2 4 5" xfId="9543"/>
    <cellStyle name="Normal 5 2 4 5 2" xfId="9544"/>
    <cellStyle name="Normal 5 2 4 5 3" xfId="9545"/>
    <cellStyle name="Normal 5 2 4 5 4" xfId="9546"/>
    <cellStyle name="Normal 5 2 4 5 5" xfId="9547"/>
    <cellStyle name="Normal 5 2 4 5 6" xfId="9548"/>
    <cellStyle name="Normal 5 2 4 6" xfId="9549"/>
    <cellStyle name="Normal 5 2 4 7" xfId="9550"/>
    <cellStyle name="Normal 5 2 4 8" xfId="9551"/>
    <cellStyle name="Normal 5 2 4 9" xfId="9552"/>
    <cellStyle name="Normal 5 2 5" xfId="9553"/>
    <cellStyle name="Normal 5 2 5 2" xfId="9554"/>
    <cellStyle name="Normal 5 2 5 2 2" xfId="9555"/>
    <cellStyle name="Normal 5 2 5 2 3" xfId="9556"/>
    <cellStyle name="Normal 5 2 5 2 4" xfId="9557"/>
    <cellStyle name="Normal 5 2 5 2 5" xfId="9558"/>
    <cellStyle name="Normal 5 2 5 2 6" xfId="9559"/>
    <cellStyle name="Normal 5 2 5 3" xfId="9560"/>
    <cellStyle name="Normal 5 2 5 3 2" xfId="9561"/>
    <cellStyle name="Normal 5 2 5 3 3" xfId="9562"/>
    <cellStyle name="Normal 5 2 5 3 4" xfId="9563"/>
    <cellStyle name="Normal 5 2 5 3 5" xfId="9564"/>
    <cellStyle name="Normal 5 2 5 3 6" xfId="9565"/>
    <cellStyle name="Normal 5 2 5 4" xfId="9566"/>
    <cellStyle name="Normal 5 2 5 4 2" xfId="9567"/>
    <cellStyle name="Normal 5 2 5 4 3" xfId="9568"/>
    <cellStyle name="Normal 5 2 5 4 4" xfId="9569"/>
    <cellStyle name="Normal 5 2 5 4 5" xfId="9570"/>
    <cellStyle name="Normal 5 2 5 4 6" xfId="9571"/>
    <cellStyle name="Normal 5 2 5 5" xfId="9572"/>
    <cellStyle name="Normal 5 2 5 6" xfId="9573"/>
    <cellStyle name="Normal 5 2 5 7" xfId="9574"/>
    <cellStyle name="Normal 5 2 5 8" xfId="9575"/>
    <cellStyle name="Normal 5 2 5 9" xfId="9576"/>
    <cellStyle name="Normal 5 2 6" xfId="9577"/>
    <cellStyle name="Normal 5 2 6 2" xfId="9578"/>
    <cellStyle name="Normal 5 2 6 3" xfId="9579"/>
    <cellStyle name="Normal 5 2 6 4" xfId="9580"/>
    <cellStyle name="Normal 5 2 6 5" xfId="9581"/>
    <cellStyle name="Normal 5 2 6 6" xfId="9582"/>
    <cellStyle name="Normal 5 2 7" xfId="9583"/>
    <cellStyle name="Normal 5 2 7 2" xfId="9584"/>
    <cellStyle name="Normal 5 2 7 3" xfId="9585"/>
    <cellStyle name="Normal 5 2 7 4" xfId="9586"/>
    <cellStyle name="Normal 5 2 7 5" xfId="9587"/>
    <cellStyle name="Normal 5 2 7 6" xfId="9588"/>
    <cellStyle name="Normal 5 2 8" xfId="9589"/>
    <cellStyle name="Normal 5 2 8 2" xfId="9590"/>
    <cellStyle name="Normal 5 2 8 3" xfId="9591"/>
    <cellStyle name="Normal 5 2 8 4" xfId="9592"/>
    <cellStyle name="Normal 5 2 8 5" xfId="9593"/>
    <cellStyle name="Normal 5 2 8 6" xfId="9594"/>
    <cellStyle name="Normal 5 2 9" xfId="9595"/>
    <cellStyle name="Normal 5 2_Budget" xfId="9596"/>
    <cellStyle name="Normal 5 3" xfId="9597"/>
    <cellStyle name="Normal 5 3 10" xfId="9598"/>
    <cellStyle name="Normal 5 3 11" xfId="9599"/>
    <cellStyle name="Normal 5 3 12" xfId="9600"/>
    <cellStyle name="Normal 5 3 13" xfId="9601"/>
    <cellStyle name="Normal 5 3 2" xfId="9602"/>
    <cellStyle name="Normal 5 3 2 10" xfId="9603"/>
    <cellStyle name="Normal 5 3 2 11" xfId="9604"/>
    <cellStyle name="Normal 5 3 2 12" xfId="9605"/>
    <cellStyle name="Normal 5 3 2 2" xfId="9606"/>
    <cellStyle name="Normal 5 3 2 2 10" xfId="9607"/>
    <cellStyle name="Normal 5 3 2 2 2" xfId="9608"/>
    <cellStyle name="Normal 5 3 2 2 2 2" xfId="9609"/>
    <cellStyle name="Normal 5 3 2 2 2 3" xfId="9610"/>
    <cellStyle name="Normal 5 3 2 2 2 4" xfId="9611"/>
    <cellStyle name="Normal 5 3 2 2 2 5" xfId="9612"/>
    <cellStyle name="Normal 5 3 2 2 2 6" xfId="9613"/>
    <cellStyle name="Normal 5 3 2 2 3" xfId="9614"/>
    <cellStyle name="Normal 5 3 2 2 3 2" xfId="9615"/>
    <cellStyle name="Normal 5 3 2 2 3 3" xfId="9616"/>
    <cellStyle name="Normal 5 3 2 2 3 4" xfId="9617"/>
    <cellStyle name="Normal 5 3 2 2 3 5" xfId="9618"/>
    <cellStyle name="Normal 5 3 2 2 3 6" xfId="9619"/>
    <cellStyle name="Normal 5 3 2 2 4" xfId="9620"/>
    <cellStyle name="Normal 5 3 2 2 4 2" xfId="9621"/>
    <cellStyle name="Normal 5 3 2 2 4 3" xfId="9622"/>
    <cellStyle name="Normal 5 3 2 2 4 4" xfId="9623"/>
    <cellStyle name="Normal 5 3 2 2 4 5" xfId="9624"/>
    <cellStyle name="Normal 5 3 2 2 4 6" xfId="9625"/>
    <cellStyle name="Normal 5 3 2 2 5" xfId="9626"/>
    <cellStyle name="Normal 5 3 2 2 5 2" xfId="9627"/>
    <cellStyle name="Normal 5 3 2 2 5 3" xfId="9628"/>
    <cellStyle name="Normal 5 3 2 2 5 4" xfId="9629"/>
    <cellStyle name="Normal 5 3 2 2 5 5" xfId="9630"/>
    <cellStyle name="Normal 5 3 2 2 5 6" xfId="9631"/>
    <cellStyle name="Normal 5 3 2 2 6" xfId="9632"/>
    <cellStyle name="Normal 5 3 2 2 7" xfId="9633"/>
    <cellStyle name="Normal 5 3 2 2 8" xfId="9634"/>
    <cellStyle name="Normal 5 3 2 2 9" xfId="9635"/>
    <cellStyle name="Normal 5 3 2 3" xfId="9636"/>
    <cellStyle name="Normal 5 3 2 3 2" xfId="9637"/>
    <cellStyle name="Normal 5 3 2 3 3" xfId="9638"/>
    <cellStyle name="Normal 5 3 2 3 4" xfId="9639"/>
    <cellStyle name="Normal 5 3 2 3 5" xfId="9640"/>
    <cellStyle name="Normal 5 3 2 3 6" xfId="9641"/>
    <cellStyle name="Normal 5 3 2 4" xfId="9642"/>
    <cellStyle name="Normal 5 3 2 4 2" xfId="9643"/>
    <cellStyle name="Normal 5 3 2 4 3" xfId="9644"/>
    <cellStyle name="Normal 5 3 2 4 4" xfId="9645"/>
    <cellStyle name="Normal 5 3 2 4 5" xfId="9646"/>
    <cellStyle name="Normal 5 3 2 4 6" xfId="9647"/>
    <cellStyle name="Normal 5 3 2 5" xfId="9648"/>
    <cellStyle name="Normal 5 3 2 5 2" xfId="9649"/>
    <cellStyle name="Normal 5 3 2 5 3" xfId="9650"/>
    <cellStyle name="Normal 5 3 2 5 4" xfId="9651"/>
    <cellStyle name="Normal 5 3 2 5 5" xfId="9652"/>
    <cellStyle name="Normal 5 3 2 5 6" xfId="9653"/>
    <cellStyle name="Normal 5 3 2 6" xfId="9654"/>
    <cellStyle name="Normal 5 3 2 6 2" xfId="9655"/>
    <cellStyle name="Normal 5 3 2 6 3" xfId="9656"/>
    <cellStyle name="Normal 5 3 2 6 4" xfId="9657"/>
    <cellStyle name="Normal 5 3 2 6 5" xfId="9658"/>
    <cellStyle name="Normal 5 3 2 6 6" xfId="9659"/>
    <cellStyle name="Normal 5 3 2 7" xfId="9660"/>
    <cellStyle name="Normal 5 3 2 8" xfId="9661"/>
    <cellStyle name="Normal 5 3 2 9" xfId="9662"/>
    <cellStyle name="Normal 5 3 3" xfId="9663"/>
    <cellStyle name="Normal 5 3 3 10" xfId="9664"/>
    <cellStyle name="Normal 5 3 3 11" xfId="9665"/>
    <cellStyle name="Normal 5 3 3 2" xfId="9666"/>
    <cellStyle name="Normal 5 3 3 2 2" xfId="9667"/>
    <cellStyle name="Normal 5 3 3 2 3" xfId="9668"/>
    <cellStyle name="Normal 5 3 3 2 4" xfId="9669"/>
    <cellStyle name="Normal 5 3 3 2 5" xfId="9670"/>
    <cellStyle name="Normal 5 3 3 2 6" xfId="9671"/>
    <cellStyle name="Normal 5 3 3 3" xfId="9672"/>
    <cellStyle name="Normal 5 3 3 3 2" xfId="9673"/>
    <cellStyle name="Normal 5 3 3 3 3" xfId="9674"/>
    <cellStyle name="Normal 5 3 3 3 4" xfId="9675"/>
    <cellStyle name="Normal 5 3 3 3 5" xfId="9676"/>
    <cellStyle name="Normal 5 3 3 3 6" xfId="9677"/>
    <cellStyle name="Normal 5 3 3 4" xfId="9678"/>
    <cellStyle name="Normal 5 3 3 4 2" xfId="9679"/>
    <cellStyle name="Normal 5 3 3 4 3" xfId="9680"/>
    <cellStyle name="Normal 5 3 3 4 4" xfId="9681"/>
    <cellStyle name="Normal 5 3 3 4 5" xfId="9682"/>
    <cellStyle name="Normal 5 3 3 4 6" xfId="9683"/>
    <cellStyle name="Normal 5 3 3 5" xfId="9684"/>
    <cellStyle name="Normal 5 3 3 5 2" xfId="9685"/>
    <cellStyle name="Normal 5 3 3 5 3" xfId="9686"/>
    <cellStyle name="Normal 5 3 3 5 4" xfId="9687"/>
    <cellStyle name="Normal 5 3 3 5 5" xfId="9688"/>
    <cellStyle name="Normal 5 3 3 5 6" xfId="9689"/>
    <cellStyle name="Normal 5 3 3 6" xfId="9690"/>
    <cellStyle name="Normal 5 3 3 7" xfId="9691"/>
    <cellStyle name="Normal 5 3 3 8" xfId="9692"/>
    <cellStyle name="Normal 5 3 3 9" xfId="9693"/>
    <cellStyle name="Normal 5 3 4" xfId="9694"/>
    <cellStyle name="Normal 5 3 4 2" xfId="9695"/>
    <cellStyle name="Normal 5 3 4 2 2" xfId="9696"/>
    <cellStyle name="Normal 5 3 4 3" xfId="9697"/>
    <cellStyle name="Normal 5 3 4 3 2" xfId="9698"/>
    <cellStyle name="Normal 5 3 4 3 3" xfId="9699"/>
    <cellStyle name="Normal 5 3 4 3 3 2" xfId="9700"/>
    <cellStyle name="Normal 5 3 4 3 3 3" xfId="9701"/>
    <cellStyle name="Normal 5 3 4 3 3 3 2" xfId="9702"/>
    <cellStyle name="Normal 5 3 4 3 3 4" xfId="9703"/>
    <cellStyle name="Normal 5 3 4 3 4" xfId="9704"/>
    <cellStyle name="Normal 5 3 4 4" xfId="9705"/>
    <cellStyle name="Normal 5 3 4 4 2" xfId="9706"/>
    <cellStyle name="Normal 5 3 4 4 3" xfId="9707"/>
    <cellStyle name="Normal 5 3 4 4 4" xfId="9708"/>
    <cellStyle name="Normal 5 3 4 5" xfId="9709"/>
    <cellStyle name="Normal 5 3 4 6" xfId="9710"/>
    <cellStyle name="Normal 5 3 4 7" xfId="9711"/>
    <cellStyle name="Normal 5 3 5" xfId="9712"/>
    <cellStyle name="Normal 5 3 5 2" xfId="9713"/>
    <cellStyle name="Normal 5 3 5 3" xfId="9714"/>
    <cellStyle name="Normal 5 3 5 4" xfId="9715"/>
    <cellStyle name="Normal 5 3 5 5" xfId="9716"/>
    <cellStyle name="Normal 5 3 5 6" xfId="9717"/>
    <cellStyle name="Normal 5 3 5 7" xfId="9718"/>
    <cellStyle name="Normal 5 3 6" xfId="9719"/>
    <cellStyle name="Normal 5 3 6 2" xfId="9720"/>
    <cellStyle name="Normal 5 3 6 3" xfId="9721"/>
    <cellStyle name="Normal 5 3 6 4" xfId="9722"/>
    <cellStyle name="Normal 5 3 6 5" xfId="9723"/>
    <cellStyle name="Normal 5 3 6 6" xfId="9724"/>
    <cellStyle name="Normal 5 3 7" xfId="9725"/>
    <cellStyle name="Normal 5 3 7 2" xfId="9726"/>
    <cellStyle name="Normal 5 3 7 3" xfId="9727"/>
    <cellStyle name="Normal 5 3 7 4" xfId="9728"/>
    <cellStyle name="Normal 5 3 7 5" xfId="9729"/>
    <cellStyle name="Normal 5 3 7 6" xfId="9730"/>
    <cellStyle name="Normal 5 3 8" xfId="9731"/>
    <cellStyle name="Normal 5 3 9" xfId="9732"/>
    <cellStyle name="Normal 5 4" xfId="9733"/>
    <cellStyle name="Normal 5 4 10" xfId="9734"/>
    <cellStyle name="Normal 5 4 11" xfId="9735"/>
    <cellStyle name="Normal 5 4 12" xfId="9736"/>
    <cellStyle name="Normal 5 4 2" xfId="9737"/>
    <cellStyle name="Normal 5 4 2 10" xfId="9738"/>
    <cellStyle name="Normal 5 4 2 2" xfId="9739"/>
    <cellStyle name="Normal 5 4 2 2 2" xfId="9740"/>
    <cellStyle name="Normal 5 4 2 2 2 2" xfId="9741"/>
    <cellStyle name="Normal 5 4 2 2 2 3" xfId="9742"/>
    <cellStyle name="Normal 5 4 2 2 2 4" xfId="9743"/>
    <cellStyle name="Normal 5 4 2 2 2 5" xfId="9744"/>
    <cellStyle name="Normal 5 4 2 2 2 6" xfId="9745"/>
    <cellStyle name="Normal 5 4 2 2 3" xfId="9746"/>
    <cellStyle name="Normal 5 4 2 2 3 2" xfId="9747"/>
    <cellStyle name="Normal 5 4 2 2 3 3" xfId="9748"/>
    <cellStyle name="Normal 5 4 2 2 3 4" xfId="9749"/>
    <cellStyle name="Normal 5 4 2 2 3 5" xfId="9750"/>
    <cellStyle name="Normal 5 4 2 2 3 6" xfId="9751"/>
    <cellStyle name="Normal 5 4 2 2 4" xfId="9752"/>
    <cellStyle name="Normal 5 4 2 2 4 2" xfId="9753"/>
    <cellStyle name="Normal 5 4 2 2 4 3" xfId="9754"/>
    <cellStyle name="Normal 5 4 2 2 4 4" xfId="9755"/>
    <cellStyle name="Normal 5 4 2 2 4 5" xfId="9756"/>
    <cellStyle name="Normal 5 4 2 2 4 6" xfId="9757"/>
    <cellStyle name="Normal 5 4 2 2 5" xfId="9758"/>
    <cellStyle name="Normal 5 4 2 2 6" xfId="9759"/>
    <cellStyle name="Normal 5 4 2 2 7" xfId="9760"/>
    <cellStyle name="Normal 5 4 2 2 8" xfId="9761"/>
    <cellStyle name="Normal 5 4 2 2 9" xfId="9762"/>
    <cellStyle name="Normal 5 4 2 3" xfId="9763"/>
    <cellStyle name="Normal 5 4 2 3 2" xfId="9764"/>
    <cellStyle name="Normal 5 4 2 3 3" xfId="9765"/>
    <cellStyle name="Normal 5 4 2 3 4" xfId="9766"/>
    <cellStyle name="Normal 5 4 2 3 5" xfId="9767"/>
    <cellStyle name="Normal 5 4 2 3 6" xfId="9768"/>
    <cellStyle name="Normal 5 4 2 4" xfId="9769"/>
    <cellStyle name="Normal 5 4 2 4 2" xfId="9770"/>
    <cellStyle name="Normal 5 4 2 4 3" xfId="9771"/>
    <cellStyle name="Normal 5 4 2 4 4" xfId="9772"/>
    <cellStyle name="Normal 5 4 2 4 5" xfId="9773"/>
    <cellStyle name="Normal 5 4 2 4 6" xfId="9774"/>
    <cellStyle name="Normal 5 4 2 5" xfId="9775"/>
    <cellStyle name="Normal 5 4 2 5 2" xfId="9776"/>
    <cellStyle name="Normal 5 4 2 5 3" xfId="9777"/>
    <cellStyle name="Normal 5 4 2 5 4" xfId="9778"/>
    <cellStyle name="Normal 5 4 2 5 5" xfId="9779"/>
    <cellStyle name="Normal 5 4 2 5 6" xfId="9780"/>
    <cellStyle name="Normal 5 4 2 6" xfId="9781"/>
    <cellStyle name="Normal 5 4 2 7" xfId="9782"/>
    <cellStyle name="Normal 5 4 2 8" xfId="9783"/>
    <cellStyle name="Normal 5 4 2 9" xfId="9784"/>
    <cellStyle name="Normal 5 4 3" xfId="9785"/>
    <cellStyle name="Normal 5 4 3 2" xfId="9786"/>
    <cellStyle name="Normal 5 4 3 2 2" xfId="9787"/>
    <cellStyle name="Normal 5 4 3 2 3" xfId="9788"/>
    <cellStyle name="Normal 5 4 3 2 4" xfId="9789"/>
    <cellStyle name="Normal 5 4 3 2 5" xfId="9790"/>
    <cellStyle name="Normal 5 4 3 2 6" xfId="9791"/>
    <cellStyle name="Normal 5 4 3 3" xfId="9792"/>
    <cellStyle name="Normal 5 4 3 3 2" xfId="9793"/>
    <cellStyle name="Normal 5 4 3 3 3" xfId="9794"/>
    <cellStyle name="Normal 5 4 3 3 4" xfId="9795"/>
    <cellStyle name="Normal 5 4 3 3 5" xfId="9796"/>
    <cellStyle name="Normal 5 4 3 3 6" xfId="9797"/>
    <cellStyle name="Normal 5 4 3 4" xfId="9798"/>
    <cellStyle name="Normal 5 4 3 4 2" xfId="9799"/>
    <cellStyle name="Normal 5 4 3 4 3" xfId="9800"/>
    <cellStyle name="Normal 5 4 3 4 4" xfId="9801"/>
    <cellStyle name="Normal 5 4 3 4 5" xfId="9802"/>
    <cellStyle name="Normal 5 4 3 4 6" xfId="9803"/>
    <cellStyle name="Normal 5 4 3 5" xfId="9804"/>
    <cellStyle name="Normal 5 4 3 6" xfId="9805"/>
    <cellStyle name="Normal 5 4 3 7" xfId="9806"/>
    <cellStyle name="Normal 5 4 3 8" xfId="9807"/>
    <cellStyle name="Normal 5 4 3 9" xfId="9808"/>
    <cellStyle name="Normal 5 4 4" xfId="9809"/>
    <cellStyle name="Normal 5 4 4 2" xfId="9810"/>
    <cellStyle name="Normal 5 4 4 3" xfId="9811"/>
    <cellStyle name="Normal 5 4 4 4" xfId="9812"/>
    <cellStyle name="Normal 5 4 4 5" xfId="9813"/>
    <cellStyle name="Normal 5 4 4 6" xfId="9814"/>
    <cellStyle name="Normal 5 4 5" xfId="9815"/>
    <cellStyle name="Normal 5 4 5 2" xfId="9816"/>
    <cellStyle name="Normal 5 4 5 3" xfId="9817"/>
    <cellStyle name="Normal 5 4 5 4" xfId="9818"/>
    <cellStyle name="Normal 5 4 5 5" xfId="9819"/>
    <cellStyle name="Normal 5 4 5 6" xfId="9820"/>
    <cellStyle name="Normal 5 4 6" xfId="9821"/>
    <cellStyle name="Normal 5 4 6 2" xfId="9822"/>
    <cellStyle name="Normal 5 4 6 3" xfId="9823"/>
    <cellStyle name="Normal 5 4 6 4" xfId="9824"/>
    <cellStyle name="Normal 5 4 6 5" xfId="9825"/>
    <cellStyle name="Normal 5 4 6 6" xfId="9826"/>
    <cellStyle name="Normal 5 4 7" xfId="9827"/>
    <cellStyle name="Normal 5 4 8" xfId="9828"/>
    <cellStyle name="Normal 5 4 9" xfId="9829"/>
    <cellStyle name="Normal 5 5" xfId="9830"/>
    <cellStyle name="Normal 5 5 10" xfId="9831"/>
    <cellStyle name="Normal 5 5 11" xfId="9832"/>
    <cellStyle name="Normal 5 5 2" xfId="9833"/>
    <cellStyle name="Normal 5 5 2 2" xfId="9834"/>
    <cellStyle name="Normal 5 5 2 2 2" xfId="9835"/>
    <cellStyle name="Normal 5 5 2 2 3" xfId="9836"/>
    <cellStyle name="Normal 5 5 2 2 4" xfId="9837"/>
    <cellStyle name="Normal 5 5 2 2 5" xfId="9838"/>
    <cellStyle name="Normal 5 5 2 2 6" xfId="9839"/>
    <cellStyle name="Normal 5 5 2 3" xfId="9840"/>
    <cellStyle name="Normal 5 5 2 3 2" xfId="9841"/>
    <cellStyle name="Normal 5 5 2 3 3" xfId="9842"/>
    <cellStyle name="Normal 5 5 2 3 4" xfId="9843"/>
    <cellStyle name="Normal 5 5 2 3 5" xfId="9844"/>
    <cellStyle name="Normal 5 5 2 3 6" xfId="9845"/>
    <cellStyle name="Normal 5 5 2 4" xfId="9846"/>
    <cellStyle name="Normal 5 5 2 4 2" xfId="9847"/>
    <cellStyle name="Normal 5 5 2 4 3" xfId="9848"/>
    <cellStyle name="Normal 5 5 2 4 4" xfId="9849"/>
    <cellStyle name="Normal 5 5 2 4 5" xfId="9850"/>
    <cellStyle name="Normal 5 5 2 4 6" xfId="9851"/>
    <cellStyle name="Normal 5 5 2 5" xfId="9852"/>
    <cellStyle name="Normal 5 5 2 6" xfId="9853"/>
    <cellStyle name="Normal 5 5 2 7" xfId="9854"/>
    <cellStyle name="Normal 5 5 2 8" xfId="9855"/>
    <cellStyle name="Normal 5 5 2 9" xfId="9856"/>
    <cellStyle name="Normal 5 5 3" xfId="9857"/>
    <cellStyle name="Normal 5 5 3 2" xfId="9858"/>
    <cellStyle name="Normal 5 5 3 3" xfId="9859"/>
    <cellStyle name="Normal 5 5 3 4" xfId="9860"/>
    <cellStyle name="Normal 5 5 3 5" xfId="9861"/>
    <cellStyle name="Normal 5 5 3 6" xfId="9862"/>
    <cellStyle name="Normal 5 5 4" xfId="9863"/>
    <cellStyle name="Normal 5 5 4 2" xfId="9864"/>
    <cellStyle name="Normal 5 5 4 3" xfId="9865"/>
    <cellStyle name="Normal 5 5 4 4" xfId="9866"/>
    <cellStyle name="Normal 5 5 4 5" xfId="9867"/>
    <cellStyle name="Normal 5 5 4 6" xfId="9868"/>
    <cellStyle name="Normal 5 5 5" xfId="9869"/>
    <cellStyle name="Normal 5 5 5 2" xfId="9870"/>
    <cellStyle name="Normal 5 5 5 3" xfId="9871"/>
    <cellStyle name="Normal 5 5 5 4" xfId="9872"/>
    <cellStyle name="Normal 5 5 5 5" xfId="9873"/>
    <cellStyle name="Normal 5 5 5 6" xfId="9874"/>
    <cellStyle name="Normal 5 5 6" xfId="9875"/>
    <cellStyle name="Normal 5 5 7" xfId="9876"/>
    <cellStyle name="Normal 5 5 8" xfId="9877"/>
    <cellStyle name="Normal 5 5 9" xfId="9878"/>
    <cellStyle name="Normal 5 6" xfId="9879"/>
    <cellStyle name="Normal 5 6 10" xfId="9880"/>
    <cellStyle name="Normal 5 6 2" xfId="9881"/>
    <cellStyle name="Normal 5 6 2 2" xfId="9882"/>
    <cellStyle name="Normal 5 6 2 3" xfId="9883"/>
    <cellStyle name="Normal 5 6 2 4" xfId="9884"/>
    <cellStyle name="Normal 5 6 2 5" xfId="9885"/>
    <cellStyle name="Normal 5 6 2 6" xfId="9886"/>
    <cellStyle name="Normal 5 6 3" xfId="9887"/>
    <cellStyle name="Normal 5 6 3 2" xfId="9888"/>
    <cellStyle name="Normal 5 6 3 3" xfId="9889"/>
    <cellStyle name="Normal 5 6 3 4" xfId="9890"/>
    <cellStyle name="Normal 5 6 3 5" xfId="9891"/>
    <cellStyle name="Normal 5 6 3 6" xfId="9892"/>
    <cellStyle name="Normal 5 6 4" xfId="9893"/>
    <cellStyle name="Normal 5 6 4 2" xfId="9894"/>
    <cellStyle name="Normal 5 6 4 3" xfId="9895"/>
    <cellStyle name="Normal 5 6 4 4" xfId="9896"/>
    <cellStyle name="Normal 5 6 4 5" xfId="9897"/>
    <cellStyle name="Normal 5 6 4 6" xfId="9898"/>
    <cellStyle name="Normal 5 6 5" xfId="9899"/>
    <cellStyle name="Normal 5 6 6" xfId="9900"/>
    <cellStyle name="Normal 5 6 7" xfId="9901"/>
    <cellStyle name="Normal 5 6 8" xfId="9902"/>
    <cellStyle name="Normal 5 6 9" xfId="9903"/>
    <cellStyle name="Normal 5 7" xfId="9904"/>
    <cellStyle name="Normal 5 7 2" xfId="9905"/>
    <cellStyle name="Normal 5 7 3" xfId="9906"/>
    <cellStyle name="Normal 5 7 4" xfId="9907"/>
    <cellStyle name="Normal 5 7 5" xfId="9908"/>
    <cellStyle name="Normal 5 7 6" xfId="9909"/>
    <cellStyle name="Normal 5 8" xfId="9910"/>
    <cellStyle name="Normal 5 8 2" xfId="9911"/>
    <cellStyle name="Normal 5 8 3" xfId="9912"/>
    <cellStyle name="Normal 5 8 4" xfId="9913"/>
    <cellStyle name="Normal 5 8 5" xfId="9914"/>
    <cellStyle name="Normal 5 8 6" xfId="9915"/>
    <cellStyle name="Normal 5 9" xfId="9916"/>
    <cellStyle name="Normal 5 9 2" xfId="9917"/>
    <cellStyle name="Normal 5 9 3" xfId="9918"/>
    <cellStyle name="Normal 5 9 4" xfId="9919"/>
    <cellStyle name="Normal 5 9 5" xfId="9920"/>
    <cellStyle name="Normal 5 9 6" xfId="9921"/>
    <cellStyle name="Normal 5_Budget" xfId="9922"/>
    <cellStyle name="Normal 6" xfId="9923"/>
    <cellStyle name="Normal 6 2" xfId="9924"/>
    <cellStyle name="Normal 6 2 2" xfId="9925"/>
    <cellStyle name="Normal 6 2 2 2" xfId="9926"/>
    <cellStyle name="Normal 6 2 2 2 2" xfId="9927"/>
    <cellStyle name="Normal 6 2 2 2 3" xfId="9928"/>
    <cellStyle name="Normal 6 2 2 2 4" xfId="9929"/>
    <cellStyle name="Normal 6 2 2 2 5" xfId="9930"/>
    <cellStyle name="Normal 6 2 2 2 6" xfId="9931"/>
    <cellStyle name="Normal 6 2 2 3" xfId="9932"/>
    <cellStyle name="Normal 6 2 2 4" xfId="9933"/>
    <cellStyle name="Normal 6 2 2 5" xfId="9934"/>
    <cellStyle name="Normal 6 2 2 6" xfId="9935"/>
    <cellStyle name="Normal 6 2 2 7" xfId="9936"/>
    <cellStyle name="Normal 6 2 3" xfId="9937"/>
    <cellStyle name="Normal 6 2 3 2" xfId="9938"/>
    <cellStyle name="Normal 6 2 3 3" xfId="9939"/>
    <cellStyle name="Normal 6 2 3 4" xfId="9940"/>
    <cellStyle name="Normal 6 2 3 5" xfId="9941"/>
    <cellStyle name="Normal 6 2 3 6" xfId="9942"/>
    <cellStyle name="Normal 6 2 4" xfId="9943"/>
    <cellStyle name="Normal 6 2 5" xfId="9944"/>
    <cellStyle name="Normal 6 2 6" xfId="9945"/>
    <cellStyle name="Normal 6 2 7" xfId="9946"/>
    <cellStyle name="Normal 6 2 8" xfId="9947"/>
    <cellStyle name="Normal 6 2 9" xfId="9948"/>
    <cellStyle name="Normal 6 3" xfId="9949"/>
    <cellStyle name="Normal 6 4" xfId="9950"/>
    <cellStyle name="Normal 6 5" xfId="9951"/>
    <cellStyle name="Normal 6 6" xfId="10386"/>
    <cellStyle name="Normal 6_Budget" xfId="9952"/>
    <cellStyle name="Normal 7" xfId="9953"/>
    <cellStyle name="Normal 7 2" xfId="9954"/>
    <cellStyle name="Normal 7 2 2" xfId="9955"/>
    <cellStyle name="Normal 7 2 2 2" xfId="9956"/>
    <cellStyle name="Normal 7 2 2 3" xfId="9957"/>
    <cellStyle name="Normal 7 2 2 4" xfId="9958"/>
    <cellStyle name="Normal 7 2 2 5" xfId="9959"/>
    <cellStyle name="Normal 7 2 2 6" xfId="9960"/>
    <cellStyle name="Normal 7 3" xfId="9961"/>
    <cellStyle name="Normal 7 3 2" xfId="9962"/>
    <cellStyle name="Normal 7 3 3" xfId="9963"/>
    <cellStyle name="Normal 7 3 4" xfId="9964"/>
    <cellStyle name="Normal 7 3 5" xfId="9965"/>
    <cellStyle name="Normal 7 3 6" xfId="9966"/>
    <cellStyle name="Normal 7 4" xfId="9967"/>
    <cellStyle name="Normal 8" xfId="9968"/>
    <cellStyle name="Normal 8 2" xfId="9969"/>
    <cellStyle name="Normal 8 2 2" xfId="9970"/>
    <cellStyle name="Normal 8 2 3" xfId="9971"/>
    <cellStyle name="Normal 8 2 4" xfId="9972"/>
    <cellStyle name="Normal 8 2 5" xfId="9973"/>
    <cellStyle name="Normal 8 2 6" xfId="9974"/>
    <cellStyle name="Normal 8 2 7" xfId="9975"/>
    <cellStyle name="Normal 8 3" xfId="9976"/>
    <cellStyle name="Normal 8 3 2" xfId="9977"/>
    <cellStyle name="Normal 8 3 3" xfId="9978"/>
    <cellStyle name="Normal 8 3 4" xfId="9979"/>
    <cellStyle name="Normal 8 3 5" xfId="9980"/>
    <cellStyle name="Normal 8 3 6" xfId="9981"/>
    <cellStyle name="Normal 8 3 7" xfId="9982"/>
    <cellStyle name="Normal 8 4" xfId="9983"/>
    <cellStyle name="Normal 9" xfId="9984"/>
    <cellStyle name="Normal 9 10" xfId="9985"/>
    <cellStyle name="Normal 9 2" xfId="9986"/>
    <cellStyle name="Normal 9 2 2" xfId="9987"/>
    <cellStyle name="Normal 9 2 2 2" xfId="9988"/>
    <cellStyle name="Normal 9 2 2 3" xfId="9989"/>
    <cellStyle name="Normal 9 2 2 4" xfId="9990"/>
    <cellStyle name="Normal 9 2 2 5" xfId="9991"/>
    <cellStyle name="Normal 9 2 2 6" xfId="9992"/>
    <cellStyle name="Normal 9 2 3" xfId="9993"/>
    <cellStyle name="Normal 9 2 3 2" xfId="9994"/>
    <cellStyle name="Normal 9 2 3 3" xfId="9995"/>
    <cellStyle name="Normal 9 2 3 4" xfId="9996"/>
    <cellStyle name="Normal 9 2 3 5" xfId="9997"/>
    <cellStyle name="Normal 9 2 3 6" xfId="9998"/>
    <cellStyle name="Normal 9 2 4" xfId="9999"/>
    <cellStyle name="Normal 9 2 5" xfId="10000"/>
    <cellStyle name="Normal 9 2 6" xfId="10001"/>
    <cellStyle name="Normal 9 2 7" xfId="10002"/>
    <cellStyle name="Normal 9 2 8" xfId="10003"/>
    <cellStyle name="Normal 9 3" xfId="10004"/>
    <cellStyle name="Normal 9 3 2" xfId="10005"/>
    <cellStyle name="Normal 9 3 3" xfId="10006"/>
    <cellStyle name="Normal 9 3 4" xfId="10007"/>
    <cellStyle name="Normal 9 3 5" xfId="10008"/>
    <cellStyle name="Normal 9 3 6" xfId="10009"/>
    <cellStyle name="Normal 9 4" xfId="10010"/>
    <cellStyle name="Normal 9 4 2" xfId="10011"/>
    <cellStyle name="Normal 9 4 3" xfId="10012"/>
    <cellStyle name="Normal 9 4 4" xfId="10013"/>
    <cellStyle name="Normal 9 4 5" xfId="10014"/>
    <cellStyle name="Normal 9 4 6" xfId="10015"/>
    <cellStyle name="Normal 9 5" xfId="10016"/>
    <cellStyle name="Normal 9 5 2" xfId="10017"/>
    <cellStyle name="Normal 9 5 3" xfId="10018"/>
    <cellStyle name="Normal 9 5 4" xfId="10019"/>
    <cellStyle name="Normal 9 5 5" xfId="10020"/>
    <cellStyle name="Normal 9 5 6" xfId="10021"/>
    <cellStyle name="Normal 9 6" xfId="10022"/>
    <cellStyle name="Normal 9 7" xfId="10023"/>
    <cellStyle name="Normal 9 8" xfId="10024"/>
    <cellStyle name="Normal 9 9" xfId="10025"/>
    <cellStyle name="Normal_22.11.-22.15.  Efterskoler m.v._1" xfId="10282"/>
    <cellStyle name="Note" xfId="10026"/>
    <cellStyle name="Note 2" xfId="10387"/>
    <cellStyle name="Output" xfId="10027" builtinId="21" customBuiltin="1"/>
    <cellStyle name="Output 10" xfId="10388"/>
    <cellStyle name="Output 2" xfId="10028"/>
    <cellStyle name="Output 2 2" xfId="10029"/>
    <cellStyle name="Output 2 2 2" xfId="10030"/>
    <cellStyle name="Output 2 3" xfId="10031"/>
    <cellStyle name="Output 3" xfId="10032"/>
    <cellStyle name="Output 3 2" xfId="10033"/>
    <cellStyle name="Output 3 3" xfId="10034"/>
    <cellStyle name="Output 3 4" xfId="10035"/>
    <cellStyle name="Output 4" xfId="10036"/>
    <cellStyle name="Output 4 2" xfId="10037"/>
    <cellStyle name="Output 5" xfId="10038"/>
    <cellStyle name="Output 6" xfId="10039"/>
    <cellStyle name="Output 7" xfId="10040"/>
    <cellStyle name="Output 8" xfId="10041"/>
    <cellStyle name="Output 9" xfId="10042"/>
    <cellStyle name="Overskrift 1" xfId="10043" builtinId="16" customBuiltin="1"/>
    <cellStyle name="Overskrift 1 2" xfId="10044"/>
    <cellStyle name="Overskrift 1 2 2" xfId="10045"/>
    <cellStyle name="Overskrift 1 2 3" xfId="10046"/>
    <cellStyle name="Overskrift 1 2 4" xfId="10047"/>
    <cellStyle name="Overskrift 1 3" xfId="10048"/>
    <cellStyle name="Overskrift 1 3 2" xfId="10049"/>
    <cellStyle name="Overskrift 1 3 3" xfId="10050"/>
    <cellStyle name="Overskrift 1 4" xfId="10051"/>
    <cellStyle name="Overskrift 1 4 2" xfId="10052"/>
    <cellStyle name="Overskrift 1 5" xfId="10053"/>
    <cellStyle name="Overskrift 1 6" xfId="10054"/>
    <cellStyle name="Overskrift 1 7" xfId="10055"/>
    <cellStyle name="Overskrift 1 8" xfId="10056"/>
    <cellStyle name="Overskrift 1 9" xfId="10389"/>
    <cellStyle name="Overskrift 2" xfId="10057" builtinId="17" customBuiltin="1"/>
    <cellStyle name="Overskrift 2 2" xfId="10058"/>
    <cellStyle name="Overskrift 2 2 2" xfId="10059"/>
    <cellStyle name="Overskrift 2 2 3" xfId="10060"/>
    <cellStyle name="Overskrift 2 2 4" xfId="10061"/>
    <cellStyle name="Overskrift 2 3" xfId="10062"/>
    <cellStyle name="Overskrift 2 3 2" xfId="10063"/>
    <cellStyle name="Overskrift 2 3 3" xfId="10064"/>
    <cellStyle name="Overskrift 2 4" xfId="10065"/>
    <cellStyle name="Overskrift 2 4 2" xfId="10066"/>
    <cellStyle name="Overskrift 2 5" xfId="10067"/>
    <cellStyle name="Overskrift 2 6" xfId="10068"/>
    <cellStyle name="Overskrift 2 7" xfId="10069"/>
    <cellStyle name="Overskrift 2 8" xfId="10070"/>
    <cellStyle name="Overskrift 2 9" xfId="10390"/>
    <cellStyle name="Overskrift 3" xfId="10071" builtinId="18" customBuiltin="1"/>
    <cellStyle name="Overskrift 3 2" xfId="10072"/>
    <cellStyle name="Overskrift 3 2 2" xfId="10073"/>
    <cellStyle name="Overskrift 3 2 3" xfId="10074"/>
    <cellStyle name="Overskrift 3 2 3 2" xfId="10075"/>
    <cellStyle name="Overskrift 3 2 3 3" xfId="10076"/>
    <cellStyle name="Overskrift 3 2 3 4" xfId="10077"/>
    <cellStyle name="Overskrift 3 2 3 5" xfId="10078"/>
    <cellStyle name="Overskrift 3 2 3 6" xfId="10079"/>
    <cellStyle name="Overskrift 3 2 4" xfId="10080"/>
    <cellStyle name="Overskrift 3 2 5" xfId="10081"/>
    <cellStyle name="Overskrift 3 2 6" xfId="10082"/>
    <cellStyle name="Overskrift 3 2 7" xfId="10083"/>
    <cellStyle name="Overskrift 3 2 8" xfId="10084"/>
    <cellStyle name="Overskrift 3 2 9" xfId="10085"/>
    <cellStyle name="Overskrift 3 3" xfId="10086"/>
    <cellStyle name="Overskrift 3 3 2" xfId="10087"/>
    <cellStyle name="Overskrift 3 3 3" xfId="10088"/>
    <cellStyle name="Overskrift 3 4" xfId="10089"/>
    <cellStyle name="Overskrift 3 4 2" xfId="10090"/>
    <cellStyle name="Overskrift 3 5" xfId="10091"/>
    <cellStyle name="Overskrift 3 6" xfId="10092"/>
    <cellStyle name="Overskrift 3 7" xfId="10093"/>
    <cellStyle name="Overskrift 3 8" xfId="10094"/>
    <cellStyle name="Overskrift 3 9" xfId="10391"/>
    <cellStyle name="Overskrift 4" xfId="10095" builtinId="19" customBuiltin="1"/>
    <cellStyle name="Overskrift 4 2" xfId="10096"/>
    <cellStyle name="Overskrift 4 2 2" xfId="10097"/>
    <cellStyle name="Overskrift 4 2 3" xfId="10098"/>
    <cellStyle name="Overskrift 4 2 4" xfId="10099"/>
    <cellStyle name="Overskrift 4 3" xfId="10100"/>
    <cellStyle name="Overskrift 4 3 2" xfId="10101"/>
    <cellStyle name="Overskrift 4 3 3" xfId="10102"/>
    <cellStyle name="Overskrift 4 4" xfId="10103"/>
    <cellStyle name="Overskrift 4 4 2" xfId="10104"/>
    <cellStyle name="Overskrift 4 5" xfId="10105"/>
    <cellStyle name="Overskrift 4 6" xfId="10106"/>
    <cellStyle name="Overskrift 4 7" xfId="10107"/>
    <cellStyle name="Overskrift 4 8" xfId="10108"/>
    <cellStyle name="Overskrift 4 9" xfId="10392"/>
    <cellStyle name="Procent 10" xfId="10109"/>
    <cellStyle name="Procent 11" xfId="10110"/>
    <cellStyle name="Procent 12" xfId="10111"/>
    <cellStyle name="Procent 13" xfId="10112"/>
    <cellStyle name="Procent 2" xfId="10113"/>
    <cellStyle name="Procent 2 2" xfId="10114"/>
    <cellStyle name="Procent 2 2 2" xfId="10115"/>
    <cellStyle name="Procent 2 2 3" xfId="10116"/>
    <cellStyle name="Procent 2 3" xfId="10117"/>
    <cellStyle name="Procent 2 4" xfId="10393"/>
    <cellStyle name="Procent 3" xfId="10118"/>
    <cellStyle name="Procent 3 2" xfId="10119"/>
    <cellStyle name="Procent 3 2 2" xfId="10120"/>
    <cellStyle name="Procent 3 3" xfId="10121"/>
    <cellStyle name="Procent 3 3 2" xfId="10122"/>
    <cellStyle name="Procent 3 4" xfId="10123"/>
    <cellStyle name="Procent 3 5" xfId="10124"/>
    <cellStyle name="Procent 4" xfId="10125"/>
    <cellStyle name="Procent 4 2" xfId="10126"/>
    <cellStyle name="Procent 4 3" xfId="10127"/>
    <cellStyle name="Procent 4 3 2" xfId="10128"/>
    <cellStyle name="Procent 4 3 3" xfId="10129"/>
    <cellStyle name="Procent 4 3 4" xfId="10130"/>
    <cellStyle name="Procent 4 3 4 2" xfId="10131"/>
    <cellStyle name="Procent 4 3 4 3" xfId="10132"/>
    <cellStyle name="Procent 4 3 4 3 2" xfId="10133"/>
    <cellStyle name="Procent 4 3 4 3 3" xfId="10134"/>
    <cellStyle name="Procent 4 3 4 3 3 2" xfId="10135"/>
    <cellStyle name="Procent 4 3 4 3 3 3" xfId="10136"/>
    <cellStyle name="Procent 4 3 4 3 3 3 2" xfId="10137"/>
    <cellStyle name="Procent 4 3 4 3 3 4" xfId="10138"/>
    <cellStyle name="Procent 4 3 4 4" xfId="10139"/>
    <cellStyle name="Procent 4 3 4 4 2" xfId="10140"/>
    <cellStyle name="Procent 4 3 4 4 3" xfId="10141"/>
    <cellStyle name="Procent 4 3 5" xfId="10142"/>
    <cellStyle name="Procent 4 4" xfId="10143"/>
    <cellStyle name="Procent 4 5" xfId="10144"/>
    <cellStyle name="Procent 5" xfId="10145"/>
    <cellStyle name="Procent 5 10" xfId="10146"/>
    <cellStyle name="Procent 5 11" xfId="10147"/>
    <cellStyle name="Procent 5 2" xfId="10148"/>
    <cellStyle name="Procent 5 2 2" xfId="10149"/>
    <cellStyle name="Procent 5 2 3" xfId="10150"/>
    <cellStyle name="Procent 5 2 3 2" xfId="10151"/>
    <cellStyle name="Procent 5 2 3 3" xfId="10152"/>
    <cellStyle name="Procent 5 2 3 4" xfId="10153"/>
    <cellStyle name="Procent 5 2 3 5" xfId="10154"/>
    <cellStyle name="Procent 5 2 3 6" xfId="10155"/>
    <cellStyle name="Procent 5 2 4" xfId="10156"/>
    <cellStyle name="Procent 5 2 4 2" xfId="10157"/>
    <cellStyle name="Procent 5 2 4 3" xfId="10158"/>
    <cellStyle name="Procent 5 2 4 4" xfId="10159"/>
    <cellStyle name="Procent 5 2 4 5" xfId="10160"/>
    <cellStyle name="Procent 5 2 4 6" xfId="10161"/>
    <cellStyle name="Procent 5 2 5" xfId="10162"/>
    <cellStyle name="Procent 5 2 6" xfId="10163"/>
    <cellStyle name="Procent 5 2 7" xfId="10164"/>
    <cellStyle name="Procent 5 2 8" xfId="10165"/>
    <cellStyle name="Procent 5 2 9" xfId="10166"/>
    <cellStyle name="Procent 5 3" xfId="10167"/>
    <cellStyle name="Procent 5 4" xfId="10168"/>
    <cellStyle name="Procent 5 4 2" xfId="10169"/>
    <cellStyle name="Procent 5 4 3" xfId="10170"/>
    <cellStyle name="Procent 5 4 4" xfId="10171"/>
    <cellStyle name="Procent 5 4 5" xfId="10172"/>
    <cellStyle name="Procent 5 4 6" xfId="10173"/>
    <cellStyle name="Procent 5 5" xfId="10174"/>
    <cellStyle name="Procent 5 5 2" xfId="10175"/>
    <cellStyle name="Procent 5 5 3" xfId="10176"/>
    <cellStyle name="Procent 5 5 4" xfId="10177"/>
    <cellStyle name="Procent 5 5 5" xfId="10178"/>
    <cellStyle name="Procent 5 5 6" xfId="10179"/>
    <cellStyle name="Procent 5 6" xfId="10180"/>
    <cellStyle name="Procent 5 7" xfId="10181"/>
    <cellStyle name="Procent 5 8" xfId="10182"/>
    <cellStyle name="Procent 5 9" xfId="10183"/>
    <cellStyle name="Procent 6" xfId="10184"/>
    <cellStyle name="Procent 6 2" xfId="10185"/>
    <cellStyle name="Procent 6 2 2" xfId="10186"/>
    <cellStyle name="Procent 6 2 3" xfId="10187"/>
    <cellStyle name="Procent 6 3" xfId="10188"/>
    <cellStyle name="Procent 6 3 2" xfId="10189"/>
    <cellStyle name="Procent 6 3 3" xfId="10190"/>
    <cellStyle name="Procent 6 3 4" xfId="10191"/>
    <cellStyle name="Procent 6 3 4 2" xfId="10192"/>
    <cellStyle name="Procent 6 3 4 3" xfId="10193"/>
    <cellStyle name="Procent 6 3 4 3 2" xfId="10194"/>
    <cellStyle name="Procent 6 3 4 3 3" xfId="10195"/>
    <cellStyle name="Procent 6 3 4 3 3 2" xfId="10196"/>
    <cellStyle name="Procent 6 3 4 3 3 3" xfId="10197"/>
    <cellStyle name="Procent 6 3 4 3 3 3 2" xfId="10198"/>
    <cellStyle name="Procent 6 3 4 3 3 4" xfId="10199"/>
    <cellStyle name="Procent 6 3 4 4" xfId="10200"/>
    <cellStyle name="Procent 6 3 4 4 2" xfId="10201"/>
    <cellStyle name="Procent 6 3 4 4 3" xfId="10202"/>
    <cellStyle name="Procent 6 3 5" xfId="10203"/>
    <cellStyle name="Procent 6 4" xfId="10204"/>
    <cellStyle name="Procent 7" xfId="10205"/>
    <cellStyle name="Procent 7 2" xfId="10206"/>
    <cellStyle name="Procent 7 3" xfId="10207"/>
    <cellStyle name="Procent 8" xfId="10208"/>
    <cellStyle name="Procent 8 2" xfId="10209"/>
    <cellStyle name="Procent 9" xfId="10210"/>
    <cellStyle name="Sammenkædet celle" xfId="10211" builtinId="24" customBuiltin="1"/>
    <cellStyle name="Sammenkædet celle 2" xfId="10212"/>
    <cellStyle name="Sammenkædet celle 2 2" xfId="10213"/>
    <cellStyle name="Sammenkædet celle 2 3" xfId="10214"/>
    <cellStyle name="Sammenkædet celle 2 4" xfId="10215"/>
    <cellStyle name="Sammenkædet celle 3" xfId="10216"/>
    <cellStyle name="Sammenkædet celle 3 2" xfId="10217"/>
    <cellStyle name="Sammenkædet celle 3 3" xfId="10218"/>
    <cellStyle name="Sammenkædet celle 4" xfId="10219"/>
    <cellStyle name="Sammenkædet celle 4 2" xfId="10220"/>
    <cellStyle name="Sammenkædet celle 5" xfId="10221"/>
    <cellStyle name="Sammenkædet celle 6" xfId="10222"/>
    <cellStyle name="Sammenkædet celle 7" xfId="10223"/>
    <cellStyle name="Sammenkædet celle 8" xfId="10224"/>
    <cellStyle name="Sammenkædet celle 9" xfId="10394"/>
    <cellStyle name="Satisfaisant" xfId="10225"/>
    <cellStyle name="Sortie" xfId="10226"/>
    <cellStyle name="Sortie 2" xfId="10227"/>
    <cellStyle name="Sortie 3" xfId="10228"/>
    <cellStyle name="Texte explicatif" xfId="10229"/>
    <cellStyle name="Titel" xfId="10230" builtinId="15" customBuiltin="1"/>
    <cellStyle name="Titel 2" xfId="10231"/>
    <cellStyle name="Titel 2 2" xfId="10232"/>
    <cellStyle name="Titel 3" xfId="10233"/>
    <cellStyle name="Titel 4" xfId="10234"/>
    <cellStyle name="Titel 5" xfId="10235"/>
    <cellStyle name="Titel 6" xfId="10236"/>
    <cellStyle name="Titel 7" xfId="10237"/>
    <cellStyle name="Titel 8" xfId="10395"/>
    <cellStyle name="Title" xfId="10238"/>
    <cellStyle name="Title 2" xfId="10396"/>
    <cellStyle name="Titre" xfId="10239"/>
    <cellStyle name="Titre 1" xfId="10240"/>
    <cellStyle name="Titre 2" xfId="10241"/>
    <cellStyle name="Titre 3" xfId="10242"/>
    <cellStyle name="Titre 4" xfId="10243"/>
    <cellStyle name="Total" xfId="10244" builtinId="25" customBuiltin="1"/>
    <cellStyle name="Total 10" xfId="10397"/>
    <cellStyle name="Total 2" xfId="10245"/>
    <cellStyle name="Total 2 2" xfId="10246"/>
    <cellStyle name="Total 2 2 2" xfId="10247"/>
    <cellStyle name="Total 2 2 3" xfId="10248"/>
    <cellStyle name="Total 2 3" xfId="10249"/>
    <cellStyle name="Total 3" xfId="10250"/>
    <cellStyle name="Total 3 2" xfId="10251"/>
    <cellStyle name="Total 3 2 2" xfId="10252"/>
    <cellStyle name="Total 3 3" xfId="10253"/>
    <cellStyle name="Total 3 4" xfId="10254"/>
    <cellStyle name="Total 4" xfId="10255"/>
    <cellStyle name="Total 4 2" xfId="10256"/>
    <cellStyle name="Total 5" xfId="10257"/>
    <cellStyle name="Total 6" xfId="10258"/>
    <cellStyle name="Total 7" xfId="10259"/>
    <cellStyle name="Total 8" xfId="10260"/>
    <cellStyle name="Total 9" xfId="10261"/>
    <cellStyle name="Udefineret" xfId="10262"/>
    <cellStyle name="Udefineret 2" xfId="10263"/>
    <cellStyle name="Ugyldig" xfId="10264" builtinId="27" customBuiltin="1"/>
    <cellStyle name="Ugyldig 2" xfId="10265"/>
    <cellStyle name="Ugyldig 2 2" xfId="10266"/>
    <cellStyle name="Ugyldig 2 3" xfId="10267"/>
    <cellStyle name="Ugyldig 2 4" xfId="10268"/>
    <cellStyle name="Ugyldig 3" xfId="10269"/>
    <cellStyle name="Ugyldig 3 2" xfId="10270"/>
    <cellStyle name="Ugyldig 3 3" xfId="10271"/>
    <cellStyle name="Ugyldig 4" xfId="10272"/>
    <cellStyle name="Ugyldig 4 2" xfId="10273"/>
    <cellStyle name="Ugyldig 5" xfId="10274"/>
    <cellStyle name="Ugyldig 6" xfId="10275"/>
    <cellStyle name="Ugyldig 7" xfId="10276"/>
    <cellStyle name="Ugyldig 8" xfId="10277"/>
    <cellStyle name="Ugyldig 9" xfId="10398"/>
    <cellStyle name="Valuta 2" xfId="10278"/>
    <cellStyle name="Vérification" xfId="10279"/>
    <cellStyle name="Warning Text" xfId="10280"/>
    <cellStyle name="Warning Text 2" xfId="1039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4201584</xdr:colOff>
      <xdr:row>0</xdr:row>
      <xdr:rowOff>74084</xdr:rowOff>
    </xdr:from>
    <xdr:to>
      <xdr:col>5</xdr:col>
      <xdr:colOff>490508</xdr:colOff>
      <xdr:row>5</xdr:row>
      <xdr:rowOff>31751</xdr:rowOff>
    </xdr:to>
    <xdr:pic>
      <xdr:nvPicPr>
        <xdr:cNvPr id="2" name="Billed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89584" y="74084"/>
          <a:ext cx="1781674" cy="867834"/>
        </a:xfrm>
        <a:prstGeom prst="rect">
          <a:avLst/>
        </a:prstGeom>
      </xdr:spPr>
    </xdr:pic>
    <xdr:clientData/>
  </xdr:twoCellAnchor>
</xdr:wsDr>
</file>

<file path=xl/theme/theme1.xml><?xml version="1.0" encoding="utf-8"?>
<a:theme xmlns:a="http://schemas.openxmlformats.org/drawingml/2006/main" name="Kontortema">
  <a:themeElements>
    <a:clrScheme name="Aspek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mailto:Jeppe.Christiansen@uvm.dk" TargetMode="External"/><Relationship Id="rId13" Type="http://schemas.openxmlformats.org/officeDocument/2006/relationships/hyperlink" Target="mailto:Jeppe.Christiansen@uvm.dk" TargetMode="External"/><Relationship Id="rId18" Type="http://schemas.openxmlformats.org/officeDocument/2006/relationships/hyperlink" Target="mailto:patrick.karatasi@uvm.dk" TargetMode="External"/><Relationship Id="rId26" Type="http://schemas.openxmlformats.org/officeDocument/2006/relationships/hyperlink" Target="mailto:Anne.Terese.Rindsig.Laursen@uvm.dk" TargetMode="External"/><Relationship Id="rId3" Type="http://schemas.openxmlformats.org/officeDocument/2006/relationships/hyperlink" Target="mailto:Maja.Kasten@uvm.dk" TargetMode="External"/><Relationship Id="rId21" Type="http://schemas.openxmlformats.org/officeDocument/2006/relationships/hyperlink" Target="mailto:Ida.Ladekarl@uvm.dk" TargetMode="External"/><Relationship Id="rId7" Type="http://schemas.openxmlformats.org/officeDocument/2006/relationships/hyperlink" Target="mailto:Jeppe.Christiansen@uvm.dk" TargetMode="External"/><Relationship Id="rId12" Type="http://schemas.openxmlformats.org/officeDocument/2006/relationships/hyperlink" Target="mailto:Jeppe.Christiansen@uvm.dk" TargetMode="External"/><Relationship Id="rId17" Type="http://schemas.openxmlformats.org/officeDocument/2006/relationships/hyperlink" Target="mailto:Maja.Kasten@uvm.dk" TargetMode="External"/><Relationship Id="rId25" Type="http://schemas.openxmlformats.org/officeDocument/2006/relationships/hyperlink" Target="mailto:Ejnar.Lomholt@uvm.dk" TargetMode="External"/><Relationship Id="rId33" Type="http://schemas.openxmlformats.org/officeDocument/2006/relationships/printerSettings" Target="../printerSettings/printerSettings2.bin"/><Relationship Id="rId2" Type="http://schemas.openxmlformats.org/officeDocument/2006/relationships/hyperlink" Target="mailto:Maja.Gjern@uvm.dk" TargetMode="External"/><Relationship Id="rId16" Type="http://schemas.openxmlformats.org/officeDocument/2006/relationships/hyperlink" Target="mailto:Maja.Kasten@uvm.dk" TargetMode="External"/><Relationship Id="rId20" Type="http://schemas.openxmlformats.org/officeDocument/2006/relationships/hyperlink" Target="mailto:Jeppe.Christiansen@uvm.dk" TargetMode="External"/><Relationship Id="rId29" Type="http://schemas.openxmlformats.org/officeDocument/2006/relationships/hyperlink" Target="mailto:christina.stjerne.martinussen@uvm.dk" TargetMode="External"/><Relationship Id="rId1" Type="http://schemas.openxmlformats.org/officeDocument/2006/relationships/hyperlink" Target="mailto:Jeppe.Christiansen@uvm.dk" TargetMode="External"/><Relationship Id="rId6" Type="http://schemas.openxmlformats.org/officeDocument/2006/relationships/hyperlink" Target="mailto:Maja.Kasten@uvm.dk" TargetMode="External"/><Relationship Id="rId11" Type="http://schemas.openxmlformats.org/officeDocument/2006/relationships/hyperlink" Target="mailto:Jeppe.Christiansen@uvm.dk" TargetMode="External"/><Relationship Id="rId24" Type="http://schemas.openxmlformats.org/officeDocument/2006/relationships/hyperlink" Target="mailto:Ejnar.Lomholt@uvm.dk" TargetMode="External"/><Relationship Id="rId32" Type="http://schemas.openxmlformats.org/officeDocument/2006/relationships/hyperlink" Target="mailto:tashi.dorje.andersen@uvm.dk" TargetMode="External"/><Relationship Id="rId5" Type="http://schemas.openxmlformats.org/officeDocument/2006/relationships/hyperlink" Target="mailto:Jeppe.Christiansen@uvm.dk" TargetMode="External"/><Relationship Id="rId15" Type="http://schemas.openxmlformats.org/officeDocument/2006/relationships/hyperlink" Target="mailto:Maja.Kasten@uvm.dk" TargetMode="External"/><Relationship Id="rId23" Type="http://schemas.openxmlformats.org/officeDocument/2006/relationships/hyperlink" Target="mailto:Maja.Gjern@uvm.dk" TargetMode="External"/><Relationship Id="rId28" Type="http://schemas.openxmlformats.org/officeDocument/2006/relationships/hyperlink" Target="mailto:christina.stjerne.martinussen@uvm.dk" TargetMode="External"/><Relationship Id="rId10" Type="http://schemas.openxmlformats.org/officeDocument/2006/relationships/hyperlink" Target="mailto:Jeppe.Christiansen@uvm.dk" TargetMode="External"/><Relationship Id="rId19" Type="http://schemas.openxmlformats.org/officeDocument/2006/relationships/hyperlink" Target="mailto:Maja.Kasten@uvm.dk" TargetMode="External"/><Relationship Id="rId31" Type="http://schemas.openxmlformats.org/officeDocument/2006/relationships/hyperlink" Target="mailto:tashi.dorje.andersen@uvm.dk" TargetMode="External"/><Relationship Id="rId4" Type="http://schemas.openxmlformats.org/officeDocument/2006/relationships/hyperlink" Target="mailto:kasper.bruun.breinbjerg@uvm.dk" TargetMode="External"/><Relationship Id="rId9" Type="http://schemas.openxmlformats.org/officeDocument/2006/relationships/hyperlink" Target="mailto:Jeppe.Christiansen@uvm.dk" TargetMode="External"/><Relationship Id="rId14" Type="http://schemas.openxmlformats.org/officeDocument/2006/relationships/hyperlink" Target="mailto:Maja.Kasten@uvm.dk" TargetMode="External"/><Relationship Id="rId22" Type="http://schemas.openxmlformats.org/officeDocument/2006/relationships/hyperlink" Target="mailto:kasper.bruun.breinbjerg@uvm.dk" TargetMode="External"/><Relationship Id="rId27" Type="http://schemas.openxmlformats.org/officeDocument/2006/relationships/hyperlink" Target="mailto:Tashi.dorje.andersen@uvm.dk" TargetMode="External"/><Relationship Id="rId30" Type="http://schemas.openxmlformats.org/officeDocument/2006/relationships/hyperlink" Target="mailto:tashi.dorje.andersen@uvm.dk"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E31"/>
  <sheetViews>
    <sheetView tabSelected="1" zoomScale="90" zoomScaleNormal="90" workbookViewId="0">
      <selection activeCell="B7" sqref="B7:E7"/>
    </sheetView>
  </sheetViews>
  <sheetFormatPr defaultColWidth="8.7109375" defaultRowHeight="12.75" x14ac:dyDescent="0.2"/>
  <cols>
    <col min="1" max="1" width="2.28515625" style="5" customWidth="1"/>
    <col min="2" max="2" width="50.28515625" style="5" customWidth="1"/>
    <col min="3" max="3" width="26.140625" style="5" customWidth="1"/>
    <col min="4" max="4" width="5" style="5" customWidth="1"/>
    <col min="5" max="5" width="82.42578125" style="5" customWidth="1"/>
    <col min="6" max="16384" width="8.7109375" style="5"/>
  </cols>
  <sheetData>
    <row r="1" spans="2:5" ht="18" customHeight="1" x14ac:dyDescent="0.2"/>
    <row r="2" spans="2:5" ht="14.1" customHeight="1" x14ac:dyDescent="0.25">
      <c r="B2" s="6" t="s">
        <v>890</v>
      </c>
    </row>
    <row r="3" spans="2:5" ht="14.1" customHeight="1" x14ac:dyDescent="0.2">
      <c r="B3" s="5" t="s">
        <v>794</v>
      </c>
    </row>
    <row r="4" spans="2:5" ht="14.1" customHeight="1" x14ac:dyDescent="0.2">
      <c r="B4" s="5" t="s">
        <v>793</v>
      </c>
    </row>
    <row r="5" spans="2:5" ht="14.1" customHeight="1" x14ac:dyDescent="0.2">
      <c r="B5" s="5" t="s">
        <v>825</v>
      </c>
      <c r="E5" s="16" t="s">
        <v>966</v>
      </c>
    </row>
    <row r="6" spans="2:5" ht="14.1" customHeight="1" thickBot="1" x14ac:dyDescent="0.25"/>
    <row r="7" spans="2:5" ht="18.75" customHeight="1" thickBot="1" x14ac:dyDescent="0.25">
      <c r="B7" s="585" t="s">
        <v>891</v>
      </c>
      <c r="C7" s="586"/>
      <c r="D7" s="586"/>
      <c r="E7" s="587"/>
    </row>
    <row r="8" spans="2:5" ht="13.5" customHeight="1" x14ac:dyDescent="0.2">
      <c r="B8" s="5" t="s">
        <v>614</v>
      </c>
    </row>
    <row r="9" spans="2:5" ht="18" customHeight="1" x14ac:dyDescent="0.2">
      <c r="B9" s="25" t="s">
        <v>224</v>
      </c>
    </row>
    <row r="10" spans="2:5" ht="13.5" customHeight="1" x14ac:dyDescent="0.2">
      <c r="B10" s="26" t="s">
        <v>959</v>
      </c>
    </row>
    <row r="11" spans="2:5" ht="12.75" customHeight="1" thickBot="1" x14ac:dyDescent="0.25"/>
    <row r="12" spans="2:5" ht="13.5" customHeight="1" x14ac:dyDescent="0.2">
      <c r="B12" s="7" t="s">
        <v>0</v>
      </c>
      <c r="C12" s="8"/>
      <c r="D12" s="8"/>
      <c r="E12" s="15" t="s">
        <v>914</v>
      </c>
    </row>
    <row r="13" spans="2:5" ht="13.5" customHeight="1" x14ac:dyDescent="0.2">
      <c r="B13" s="9" t="s">
        <v>87</v>
      </c>
      <c r="C13" s="10"/>
      <c r="D13" s="10"/>
      <c r="E13" s="11" t="s">
        <v>424</v>
      </c>
    </row>
    <row r="14" spans="2:5" ht="11.25" customHeight="1" x14ac:dyDescent="0.2">
      <c r="B14" s="9" t="s">
        <v>167</v>
      </c>
      <c r="C14" s="10"/>
      <c r="D14" s="10"/>
      <c r="E14" s="11" t="s">
        <v>619</v>
      </c>
    </row>
    <row r="15" spans="2:5" ht="11.25" customHeight="1" x14ac:dyDescent="0.2">
      <c r="B15" s="9" t="s">
        <v>433</v>
      </c>
      <c r="C15" s="10"/>
      <c r="D15" s="10"/>
      <c r="E15" s="11" t="s">
        <v>228</v>
      </c>
    </row>
    <row r="16" spans="2:5" ht="11.25" customHeight="1" x14ac:dyDescent="0.2">
      <c r="B16" s="579" t="s">
        <v>598</v>
      </c>
      <c r="C16" s="10"/>
      <c r="D16" s="10"/>
      <c r="E16" s="11" t="s">
        <v>81</v>
      </c>
    </row>
    <row r="17" spans="2:5" x14ac:dyDescent="0.2">
      <c r="B17" s="9" t="s">
        <v>378</v>
      </c>
      <c r="C17" s="10"/>
      <c r="D17" s="10"/>
      <c r="E17" s="11" t="s">
        <v>496</v>
      </c>
    </row>
    <row r="18" spans="2:5" x14ac:dyDescent="0.2">
      <c r="B18" s="9" t="s">
        <v>423</v>
      </c>
      <c r="C18" s="10"/>
      <c r="D18" s="10"/>
      <c r="E18" s="11" t="s">
        <v>256</v>
      </c>
    </row>
    <row r="19" spans="2:5" x14ac:dyDescent="0.2">
      <c r="B19" s="9" t="s">
        <v>553</v>
      </c>
      <c r="C19" s="10"/>
      <c r="D19" s="10"/>
      <c r="E19" s="11" t="s">
        <v>417</v>
      </c>
    </row>
    <row r="20" spans="2:5" x14ac:dyDescent="0.2">
      <c r="B20" s="9" t="s">
        <v>100</v>
      </c>
      <c r="C20" s="10"/>
      <c r="D20" s="10"/>
      <c r="E20" s="11" t="s">
        <v>155</v>
      </c>
    </row>
    <row r="21" spans="2:5" x14ac:dyDescent="0.2">
      <c r="B21" s="9" t="s">
        <v>485</v>
      </c>
      <c r="C21" s="10"/>
      <c r="D21" s="10"/>
      <c r="E21" s="11" t="s">
        <v>227</v>
      </c>
    </row>
    <row r="22" spans="2:5" x14ac:dyDescent="0.2">
      <c r="B22" s="9" t="s">
        <v>610</v>
      </c>
      <c r="C22" s="10"/>
      <c r="D22" s="10"/>
      <c r="E22" s="11" t="s">
        <v>420</v>
      </c>
    </row>
    <row r="23" spans="2:5" x14ac:dyDescent="0.2">
      <c r="B23" s="9" t="s">
        <v>396</v>
      </c>
      <c r="C23" s="10"/>
      <c r="D23" s="10"/>
      <c r="E23" s="11" t="s">
        <v>497</v>
      </c>
    </row>
    <row r="24" spans="2:5" x14ac:dyDescent="0.2">
      <c r="B24" s="9" t="s">
        <v>140</v>
      </c>
      <c r="C24" s="10"/>
      <c r="D24" s="10"/>
      <c r="E24" s="11" t="s">
        <v>404</v>
      </c>
    </row>
    <row r="25" spans="2:5" x14ac:dyDescent="0.2">
      <c r="B25" s="9" t="s">
        <v>379</v>
      </c>
      <c r="C25" s="10"/>
      <c r="D25" s="10"/>
      <c r="E25" s="11" t="s">
        <v>460</v>
      </c>
    </row>
    <row r="26" spans="2:5" x14ac:dyDescent="0.2">
      <c r="B26" s="9" t="s">
        <v>234</v>
      </c>
      <c r="C26" s="10"/>
      <c r="D26" s="10"/>
      <c r="E26" s="11" t="s">
        <v>456</v>
      </c>
    </row>
    <row r="27" spans="2:5" x14ac:dyDescent="0.2">
      <c r="B27" s="9" t="s">
        <v>458</v>
      </c>
      <c r="C27" s="10"/>
      <c r="D27" s="10"/>
      <c r="E27" s="580" t="s">
        <v>599</v>
      </c>
    </row>
    <row r="28" spans="2:5" ht="13.5" thickBot="1" x14ac:dyDescent="0.25">
      <c r="B28" s="12" t="s">
        <v>244</v>
      </c>
      <c r="C28" s="13"/>
      <c r="D28" s="13"/>
      <c r="E28" s="14" t="s">
        <v>570</v>
      </c>
    </row>
    <row r="29" spans="2:5" x14ac:dyDescent="0.2">
      <c r="B29" s="10"/>
      <c r="C29" s="10"/>
      <c r="D29" s="10"/>
      <c r="E29" s="10"/>
    </row>
    <row r="30" spans="2:5" ht="15.75" x14ac:dyDescent="0.25">
      <c r="B30" s="6" t="s">
        <v>945</v>
      </c>
    </row>
    <row r="31" spans="2:5" x14ac:dyDescent="0.2">
      <c r="B31" s="5" t="s">
        <v>405</v>
      </c>
    </row>
  </sheetData>
  <mergeCells count="1">
    <mergeCell ref="B7:E7"/>
  </mergeCells>
  <phoneticPr fontId="4" type="noConversion"/>
  <hyperlinks>
    <hyperlink ref="B13" location="'34.01. Adgangsgivende kurser'!A1" display="Adgangsgivende kurser"/>
    <hyperlink ref="B14" location="'42.02. Almengymnasiale udd.'!A1" display="Almengymnasiale uddannelser "/>
    <hyperlink ref="B17" location="'22.11.-22.15.  Efterskoler m.v.'!A1" display="Efterskoler (inkl. takst for elevstøtte fra konto 98.51)"/>
    <hyperlink ref="B20" location="'41.01. Erhvervsgymn. udd.'!A1" display="Erhvervsgymnasiale uddannelser"/>
    <hyperlink ref="B21" location="'31.01. Erhvervsudd.'!A1" display="Erhvervsuddannelser"/>
    <hyperlink ref="B23" location="'36.01. Fiskeriudd.'!A1" display="Fiskeriuddannelsen"/>
    <hyperlink ref="B24" location="'32.01. Fodterapeutudd.'!A1" display="Fodterapeutuddannelsen"/>
    <hyperlink ref="B25" location="'22.01. Frie grundskoler'!A1" display="Frie grundskoler"/>
    <hyperlink ref="B26" location="'22.22. Bidrag til frie gr+efter'!A1" display="Frie grundskoler og efterskoler, bidrag til"/>
    <hyperlink ref="B27" location="'42.11. Gymnasiale suppl.kurser'!A1" display="Gymnasiale suppleringskurser"/>
    <hyperlink ref="B28" location="'41.01. Erhvervsgymn. udd.'!A1" display="Hhx og Htx"/>
    <hyperlink ref="B15" location="'74.02. Almen voksenudd.'!A1" display="Almen voksenuddannelse"/>
    <hyperlink ref="E15" location="'38.21. Skolehjem +landbr kostaf'!A1" display="Skolehjem  ( kostafdeling på institutioner for erhvervsrettet uddannelser - herunder erhvervsskoler )"/>
    <hyperlink ref="E12" location="'71.11. Frie fagskoler'!A1" display="Håndarbejdsskoler"/>
    <hyperlink ref="E13" location="'83.01. Introkurser og brobygn.'!A1" display="Introduktionskurser til ungdomsuddannelser"/>
    <hyperlink ref="B19" location="'52.01 EGU kommunal refusion'!A1" display="EGU-kommunal refusion"/>
    <hyperlink ref="B31" location="Kontaktpersoner!A1" display="Kontaktpersoner for de forskellige uddannelsesområder"/>
    <hyperlink ref="B18" location="'83.01. Introkurser og brobygn.'!A1" display="Brobygning til ungdomsuddannelser"/>
    <hyperlink ref="B12" location="'75.02. Adgangskurser'!A1" display="Adgangskurser "/>
    <hyperlink ref="B16" location="'72.01AMU indenf.FKB'!A1" display="AMU-uddannelser, EVE-finansieret (inden for fælles kompetencebeskriv.) ekskl. moms"/>
    <hyperlink ref="B22" location="'31.02 EUX'!A1" display="EUX - Kompetencegivende eksamen "/>
    <hyperlink ref="E14" location="'53.01 Kombineret Ungdomsuddanne'!A1" display="Kombineret Ungdomsuddannelse"/>
    <hyperlink ref="E21" location="'38.21. Skolehjem +landbr kostaf'!A1" display="Skolehjem  (kostafdeliner på institutioner for erhvervsrettede uddannelser)"/>
    <hyperlink ref="E22" location="'31.12. Skolepraktik'!A1" display="Skolepraktik"/>
    <hyperlink ref="E23" location="'31.11. 31.13 AER sk.prak.ydelse'!A1" display="Skolepraktikydelse (AER)"/>
    <hyperlink ref="E24" location="'31.01. Erhvervsudd.'!A1" display="Social- og sundhedsuddannelser"/>
    <hyperlink ref="E25" location="'72.41. TAMU'!A1" display="TAMU"/>
    <hyperlink ref="E16" location="'35.01. Lokomotivførerudd.'!A1" display="Lokomotivføreruddannelsen"/>
    <hyperlink ref="E17" location="'31.11. 31.13 AER sk.prak.ydelse'!A1" display="Praktikpladsaftaler, tilskud til (AER)"/>
    <hyperlink ref="E18" location="'43.01. Private gymnasier HF'!A1" display="Private gymnasier og HF"/>
    <hyperlink ref="E20" location="'76.11. Pædagogikum'!A1" display="Pædagogikum ved gymnasiale uddannelser"/>
    <hyperlink ref="E26" location="'74.02. Almen voksenudd.'!A1" display="VUC Almen voksenuddannelse ( se også STX, Enkeltfag FVU,AVU og Ordblindeundervisning"/>
    <hyperlink ref="E27" location="' 72.03 ÅU udenf.FBK'!A1" display="Åben Uddannelse EVE - Finansieret (uden for fælles kompetencebeskrivelse) ekskl. moms"/>
    <hyperlink ref="E28" location="'75.01. Hhx- og htx-enkeltfag'!A1" display="Hhx- og htx-enkeltfag"/>
    <hyperlink ref="E19" location="'51.11. Produktionsskoler'!A1" display="Produktionsskoler"/>
  </hyperlinks>
  <pageMargins left="0.75" right="0.75" top="1" bottom="1"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enableFormatConditionsCalculation="0"/>
  <dimension ref="A1:H9"/>
  <sheetViews>
    <sheetView zoomScale="80" zoomScaleNormal="80" workbookViewId="0">
      <selection activeCell="E20" sqref="E20"/>
    </sheetView>
  </sheetViews>
  <sheetFormatPr defaultRowHeight="12.75" x14ac:dyDescent="0.2"/>
  <cols>
    <col min="1" max="1" width="7.28515625" customWidth="1"/>
    <col min="2" max="2" width="40.7109375" customWidth="1"/>
    <col min="3" max="4" width="11.5703125" customWidth="1"/>
    <col min="5" max="5" width="13.7109375" customWidth="1"/>
    <col min="6" max="9" width="11.5703125" customWidth="1"/>
    <col min="10" max="11" width="10.28515625" customWidth="1"/>
    <col min="12" max="12" width="12" customWidth="1"/>
    <col min="13" max="13" width="9.42578125" customWidth="1"/>
    <col min="14" max="14" width="9.7109375" customWidth="1"/>
    <col min="15" max="15" width="9.42578125" customWidth="1"/>
    <col min="19" max="19" width="13.42578125" customWidth="1"/>
    <col min="20" max="20" width="14.28515625" customWidth="1"/>
    <col min="21" max="21" width="13.42578125" customWidth="1"/>
    <col min="22" max="22" width="11.7109375" customWidth="1"/>
    <col min="23" max="23" width="12.42578125" customWidth="1"/>
    <col min="24" max="24" width="11.7109375" customWidth="1"/>
  </cols>
  <sheetData>
    <row r="1" spans="1:8" ht="21" thickBot="1" x14ac:dyDescent="0.25">
      <c r="A1" s="596" t="s">
        <v>899</v>
      </c>
      <c r="B1" s="597"/>
      <c r="C1" s="17"/>
      <c r="D1" s="27" t="s">
        <v>230</v>
      </c>
      <c r="E1" s="27"/>
      <c r="F1" s="28" t="s">
        <v>159</v>
      </c>
    </row>
    <row r="2" spans="1:8" s="345" customFormat="1" ht="21" thickBot="1" x14ac:dyDescent="0.25">
      <c r="A2" s="342"/>
      <c r="B2" s="342"/>
      <c r="C2" s="17"/>
      <c r="D2" s="27"/>
      <c r="E2" s="27"/>
      <c r="F2" s="27"/>
    </row>
    <row r="3" spans="1:8" ht="12.75" customHeight="1" thickBot="1" x14ac:dyDescent="0.25">
      <c r="A3" s="93"/>
      <c r="B3" s="341" t="s">
        <v>139</v>
      </c>
      <c r="C3" s="94" t="s">
        <v>140</v>
      </c>
      <c r="D3" s="95"/>
      <c r="E3" s="95"/>
      <c r="F3" s="96"/>
      <c r="G3" s="17"/>
      <c r="H3" s="17"/>
    </row>
    <row r="4" spans="1:8" x14ac:dyDescent="0.2">
      <c r="A4" s="345"/>
      <c r="B4" s="345"/>
      <c r="C4" s="345"/>
      <c r="D4" s="48"/>
      <c r="E4" s="48"/>
      <c r="F4" s="97"/>
      <c r="G4" s="345"/>
      <c r="H4" s="345"/>
    </row>
    <row r="5" spans="1:8" x14ac:dyDescent="0.2">
      <c r="A5" s="98"/>
      <c r="B5" s="99" t="s">
        <v>93</v>
      </c>
      <c r="C5" s="100" t="s">
        <v>94</v>
      </c>
      <c r="D5" s="101"/>
      <c r="E5" s="101"/>
      <c r="F5" s="102" t="s">
        <v>95</v>
      </c>
      <c r="G5" s="103"/>
      <c r="H5" s="103"/>
    </row>
    <row r="6" spans="1:8" ht="26.1" customHeight="1" x14ac:dyDescent="0.2">
      <c r="A6" s="104" t="s">
        <v>101</v>
      </c>
      <c r="B6" s="105" t="s">
        <v>472</v>
      </c>
      <c r="C6" s="106" t="s">
        <v>326</v>
      </c>
      <c r="D6" s="106" t="s">
        <v>327</v>
      </c>
      <c r="E6" s="388" t="s">
        <v>328</v>
      </c>
      <c r="F6" s="106" t="s">
        <v>326</v>
      </c>
      <c r="G6" s="106" t="s">
        <v>327</v>
      </c>
      <c r="H6" s="106" t="s">
        <v>328</v>
      </c>
    </row>
    <row r="7" spans="1:8" x14ac:dyDescent="0.2">
      <c r="A7" s="109"/>
      <c r="B7" s="110"/>
      <c r="C7" s="110" t="s">
        <v>474</v>
      </c>
      <c r="D7" s="110" t="s">
        <v>474</v>
      </c>
      <c r="E7" s="110" t="s">
        <v>474</v>
      </c>
      <c r="F7" s="358" t="s">
        <v>474</v>
      </c>
      <c r="G7" s="110" t="s">
        <v>474</v>
      </c>
      <c r="H7" s="110" t="s">
        <v>475</v>
      </c>
    </row>
    <row r="8" spans="1:8" x14ac:dyDescent="0.2">
      <c r="A8" s="112">
        <v>3481</v>
      </c>
      <c r="B8" s="113" t="s">
        <v>140</v>
      </c>
      <c r="C8" s="114">
        <v>77950</v>
      </c>
      <c r="D8" s="114">
        <v>9990</v>
      </c>
      <c r="E8" s="114">
        <v>18760</v>
      </c>
      <c r="F8" s="116">
        <v>83406.5</v>
      </c>
      <c r="G8" s="114">
        <v>11088.9</v>
      </c>
      <c r="H8" s="114">
        <v>22324.400000000001</v>
      </c>
    </row>
    <row r="9" spans="1:8" x14ac:dyDescent="0.2">
      <c r="A9" s="120"/>
      <c r="B9" s="120"/>
      <c r="C9" s="120"/>
      <c r="D9" s="120"/>
      <c r="E9" s="120"/>
      <c r="F9" s="121"/>
      <c r="G9" s="120"/>
      <c r="H9" s="120"/>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44" right="0.26" top="0.37" bottom="0.41" header="0.24" footer="0.27"/>
  <pageSetup paperSize="9" fitToWidth="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enableFormatConditionsCalculation="0"/>
  <dimension ref="A1:J9"/>
  <sheetViews>
    <sheetView zoomScale="80" zoomScaleNormal="80" workbookViewId="0">
      <selection sqref="A1:B1"/>
    </sheetView>
  </sheetViews>
  <sheetFormatPr defaultRowHeight="12.75" x14ac:dyDescent="0.2"/>
  <cols>
    <col min="1" max="1" width="7.28515625" customWidth="1"/>
    <col min="2" max="2" width="40.7109375" customWidth="1"/>
    <col min="3" max="4" width="11.5703125" customWidth="1"/>
    <col min="5" max="5" width="13.7109375" customWidth="1"/>
    <col min="6" max="8" width="11.5703125" customWidth="1"/>
    <col min="9" max="9" width="9.42578125" customWidth="1"/>
    <col min="10" max="10" width="9.7109375" customWidth="1"/>
    <col min="11" max="11" width="9.42578125" customWidth="1"/>
    <col min="15" max="15" width="13.42578125" customWidth="1"/>
    <col min="16" max="16" width="14.28515625" customWidth="1"/>
    <col min="17" max="17" width="13.42578125" customWidth="1"/>
    <col min="18" max="18" width="11.7109375" customWidth="1"/>
    <col min="19" max="19" width="12.42578125" customWidth="1"/>
    <col min="20" max="20" width="11.7109375" customWidth="1"/>
  </cols>
  <sheetData>
    <row r="1" spans="1:10" ht="21" thickBot="1" x14ac:dyDescent="0.25">
      <c r="A1" s="596" t="s">
        <v>899</v>
      </c>
      <c r="B1" s="597"/>
      <c r="C1" s="17"/>
      <c r="D1" s="27" t="s">
        <v>230</v>
      </c>
      <c r="E1" s="27"/>
      <c r="F1" s="28" t="s">
        <v>159</v>
      </c>
      <c r="G1" s="1"/>
      <c r="H1" s="1"/>
      <c r="I1" s="1"/>
      <c r="J1" s="1"/>
    </row>
    <row r="2" spans="1:10" ht="12.75" customHeight="1" thickBot="1" x14ac:dyDescent="0.25">
      <c r="A2" s="93"/>
      <c r="B2" s="341" t="s">
        <v>141</v>
      </c>
      <c r="C2" s="94" t="s">
        <v>142</v>
      </c>
      <c r="D2" s="95"/>
      <c r="E2" s="93"/>
      <c r="F2" s="96"/>
      <c r="G2" s="17"/>
      <c r="H2" s="17"/>
    </row>
    <row r="3" spans="1:10" x14ac:dyDescent="0.2">
      <c r="A3" s="345"/>
      <c r="B3" s="345"/>
      <c r="C3" s="345"/>
      <c r="D3" s="48"/>
      <c r="E3" s="345"/>
      <c r="F3" s="97"/>
      <c r="G3" s="345"/>
      <c r="H3" s="345"/>
    </row>
    <row r="4" spans="1:10" x14ac:dyDescent="0.2">
      <c r="A4" s="98"/>
      <c r="B4" s="99" t="s">
        <v>93</v>
      </c>
      <c r="C4" s="100" t="s">
        <v>94</v>
      </c>
      <c r="D4" s="101"/>
      <c r="E4" s="101"/>
      <c r="F4" s="102" t="s">
        <v>95</v>
      </c>
      <c r="G4" s="103"/>
      <c r="H4" s="103"/>
    </row>
    <row r="5" spans="1:10" ht="26.1" customHeight="1" x14ac:dyDescent="0.2">
      <c r="A5" s="104" t="s">
        <v>101</v>
      </c>
      <c r="B5" s="105" t="s">
        <v>472</v>
      </c>
      <c r="C5" s="106" t="s">
        <v>326</v>
      </c>
      <c r="D5" s="106" t="s">
        <v>327</v>
      </c>
      <c r="E5" s="107" t="s">
        <v>328</v>
      </c>
      <c r="F5" s="106" t="s">
        <v>326</v>
      </c>
      <c r="G5" s="106" t="s">
        <v>327</v>
      </c>
      <c r="H5" s="108" t="s">
        <v>328</v>
      </c>
    </row>
    <row r="6" spans="1:10" x14ac:dyDescent="0.2">
      <c r="A6" s="109"/>
      <c r="B6" s="110"/>
      <c r="C6" s="110" t="s">
        <v>474</v>
      </c>
      <c r="D6" s="110" t="s">
        <v>474</v>
      </c>
      <c r="E6" s="110" t="s">
        <v>475</v>
      </c>
      <c r="F6" s="358" t="s">
        <v>474</v>
      </c>
      <c r="G6" s="110" t="s">
        <v>474</v>
      </c>
      <c r="H6" s="110" t="s">
        <v>475</v>
      </c>
    </row>
    <row r="7" spans="1:10" x14ac:dyDescent="0.2">
      <c r="A7" s="112">
        <v>3432</v>
      </c>
      <c r="B7" s="113" t="s">
        <v>143</v>
      </c>
      <c r="C7" s="114">
        <v>115570</v>
      </c>
      <c r="D7" s="114">
        <v>9990</v>
      </c>
      <c r="E7" s="115">
        <v>13450</v>
      </c>
      <c r="F7" s="116">
        <v>123659.9</v>
      </c>
      <c r="G7" s="114">
        <v>11088.9</v>
      </c>
      <c r="H7" s="115">
        <v>16005.5</v>
      </c>
    </row>
    <row r="8" spans="1:10" x14ac:dyDescent="0.2">
      <c r="A8" s="112">
        <v>3431</v>
      </c>
      <c r="B8" s="113" t="s">
        <v>479</v>
      </c>
      <c r="C8" s="114">
        <v>59180</v>
      </c>
      <c r="D8" s="114">
        <v>9990</v>
      </c>
      <c r="E8" s="115">
        <v>13450</v>
      </c>
      <c r="F8" s="116">
        <v>63322.6</v>
      </c>
      <c r="G8" s="114">
        <v>11088.9</v>
      </c>
      <c r="H8" s="115">
        <v>16005.5</v>
      </c>
    </row>
    <row r="9" spans="1:10" x14ac:dyDescent="0.2">
      <c r="A9" s="120"/>
      <c r="B9" s="120"/>
      <c r="C9" s="120"/>
      <c r="D9" s="120"/>
      <c r="E9" s="120"/>
      <c r="F9" s="121"/>
      <c r="G9" s="120"/>
      <c r="H9" s="120"/>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45" right="0.28000000000000003" top="0.39" bottom="0.47" header="0.26" footer="0.33"/>
  <pageSetup paperSize="9" fitToWidth="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enableFormatConditionsCalculation="0"/>
  <dimension ref="A1:J8"/>
  <sheetViews>
    <sheetView zoomScale="80" zoomScaleNormal="80" workbookViewId="0">
      <selection activeCell="A2" sqref="A2:H8"/>
    </sheetView>
  </sheetViews>
  <sheetFormatPr defaultRowHeight="12.75" x14ac:dyDescent="0.2"/>
  <cols>
    <col min="1" max="1" width="24.7109375" customWidth="1"/>
    <col min="2" max="2" width="40.7109375" customWidth="1"/>
    <col min="3" max="8" width="11.5703125" customWidth="1"/>
    <col min="9" max="9" width="9.42578125" customWidth="1"/>
    <col min="10" max="10" width="9.7109375" customWidth="1"/>
    <col min="11" max="11" width="9.42578125" customWidth="1"/>
    <col min="15" max="15" width="13.42578125" customWidth="1"/>
    <col min="16" max="16" width="14.28515625" customWidth="1"/>
    <col min="17" max="17" width="13.42578125" customWidth="1"/>
    <col min="18" max="18" width="11.7109375" customWidth="1"/>
    <col min="19" max="19" width="12.42578125" customWidth="1"/>
    <col min="20" max="20" width="11.7109375" customWidth="1"/>
  </cols>
  <sheetData>
    <row r="1" spans="1:10" ht="21" thickBot="1" x14ac:dyDescent="0.25">
      <c r="A1" s="596" t="s">
        <v>899</v>
      </c>
      <c r="B1" s="597"/>
      <c r="C1" s="17"/>
      <c r="D1" s="27" t="s">
        <v>230</v>
      </c>
      <c r="E1" s="27"/>
      <c r="F1" s="28" t="s">
        <v>159</v>
      </c>
      <c r="G1" s="1"/>
      <c r="H1" s="1"/>
      <c r="I1" s="1"/>
      <c r="J1" s="1"/>
    </row>
    <row r="2" spans="1:10" ht="12.75" customHeight="1" thickBot="1" x14ac:dyDescent="0.25">
      <c r="A2" s="93"/>
      <c r="B2" s="341" t="s">
        <v>80</v>
      </c>
      <c r="C2" s="94" t="s">
        <v>81</v>
      </c>
      <c r="D2" s="95"/>
      <c r="E2" s="93"/>
      <c r="F2" s="96"/>
      <c r="G2" s="17"/>
      <c r="H2" s="17"/>
    </row>
    <row r="3" spans="1:10" x14ac:dyDescent="0.2">
      <c r="A3" s="345"/>
      <c r="B3" s="345"/>
      <c r="C3" s="345"/>
      <c r="D3" s="48"/>
      <c r="E3" s="345"/>
      <c r="F3" s="97"/>
      <c r="G3" s="345"/>
      <c r="H3" s="345"/>
    </row>
    <row r="4" spans="1:10" x14ac:dyDescent="0.2">
      <c r="A4" s="98"/>
      <c r="B4" s="99" t="s">
        <v>93</v>
      </c>
      <c r="C4" s="100" t="s">
        <v>94</v>
      </c>
      <c r="D4" s="101"/>
      <c r="E4" s="101"/>
      <c r="F4" s="102" t="s">
        <v>95</v>
      </c>
      <c r="G4" s="103"/>
      <c r="H4" s="103"/>
    </row>
    <row r="5" spans="1:10" ht="25.5" x14ac:dyDescent="0.2">
      <c r="A5" s="104" t="s">
        <v>101</v>
      </c>
      <c r="B5" s="105" t="s">
        <v>472</v>
      </c>
      <c r="C5" s="106" t="s">
        <v>326</v>
      </c>
      <c r="D5" s="106" t="s">
        <v>327</v>
      </c>
      <c r="E5" s="107" t="s">
        <v>328</v>
      </c>
      <c r="F5" s="106" t="s">
        <v>326</v>
      </c>
      <c r="G5" s="106" t="s">
        <v>327</v>
      </c>
      <c r="H5" s="108" t="s">
        <v>328</v>
      </c>
    </row>
    <row r="6" spans="1:10" ht="26.1" customHeight="1" x14ac:dyDescent="0.2">
      <c r="A6" s="109"/>
      <c r="B6" s="110"/>
      <c r="C6" s="110" t="s">
        <v>474</v>
      </c>
      <c r="D6" s="110" t="s">
        <v>474</v>
      </c>
      <c r="E6" s="110" t="s">
        <v>475</v>
      </c>
      <c r="F6" s="358" t="s">
        <v>474</v>
      </c>
      <c r="G6" s="110" t="s">
        <v>474</v>
      </c>
      <c r="H6" s="110" t="s">
        <v>475</v>
      </c>
    </row>
    <row r="7" spans="1:10" x14ac:dyDescent="0.2">
      <c r="A7" s="112">
        <v>3470</v>
      </c>
      <c r="B7" s="113" t="s">
        <v>81</v>
      </c>
      <c r="C7" s="114">
        <v>109860</v>
      </c>
      <c r="D7" s="114">
        <v>16650</v>
      </c>
      <c r="E7" s="115">
        <v>23710</v>
      </c>
      <c r="F7" s="116">
        <v>117550.2</v>
      </c>
      <c r="G7" s="114">
        <v>18481.5</v>
      </c>
      <c r="H7" s="115">
        <v>28214.9</v>
      </c>
    </row>
    <row r="8" spans="1:10" x14ac:dyDescent="0.2">
      <c r="A8" s="120"/>
      <c r="B8" s="120"/>
      <c r="C8" s="120"/>
      <c r="D8" s="120"/>
      <c r="E8" s="120"/>
      <c r="F8" s="121"/>
      <c r="G8" s="120"/>
      <c r="H8" s="120"/>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45" right="0.28000000000000003" top="0.39" bottom="0.47" header="0.26" footer="0.33"/>
  <pageSetup paperSize="9" fitToWidth="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enableFormatConditionsCalculation="0"/>
  <dimension ref="A1:J9"/>
  <sheetViews>
    <sheetView zoomScale="80" zoomScaleNormal="80" workbookViewId="0">
      <selection activeCell="A2" sqref="A2:J9"/>
    </sheetView>
  </sheetViews>
  <sheetFormatPr defaultRowHeight="12.75" x14ac:dyDescent="0.2"/>
  <cols>
    <col min="1" max="1" width="8.28515625" customWidth="1"/>
    <col min="2" max="2" width="40.7109375" customWidth="1"/>
    <col min="3" max="10" width="11.5703125" customWidth="1"/>
  </cols>
  <sheetData>
    <row r="1" spans="1:10" ht="21" thickBot="1" x14ac:dyDescent="0.25">
      <c r="A1" s="596" t="s">
        <v>899</v>
      </c>
      <c r="B1" s="597"/>
      <c r="C1" s="17"/>
      <c r="D1" s="27" t="s">
        <v>230</v>
      </c>
      <c r="E1" s="27"/>
      <c r="F1" s="28" t="s">
        <v>159</v>
      </c>
      <c r="G1" s="1"/>
      <c r="H1" s="1"/>
      <c r="I1" s="1"/>
      <c r="J1" s="1"/>
    </row>
    <row r="2" spans="1:10" ht="12.75" customHeight="1" thickBot="1" x14ac:dyDescent="0.25">
      <c r="A2" s="93"/>
      <c r="B2" s="341" t="s">
        <v>394</v>
      </c>
      <c r="C2" s="94" t="s">
        <v>396</v>
      </c>
      <c r="D2" s="94"/>
      <c r="E2" s="95"/>
      <c r="F2" s="93"/>
      <c r="G2" s="96"/>
      <c r="H2" s="96"/>
      <c r="I2" s="17"/>
      <c r="J2" s="17"/>
    </row>
    <row r="3" spans="1:10" x14ac:dyDescent="0.2">
      <c r="A3" s="345"/>
      <c r="B3" s="345"/>
      <c r="C3" s="345"/>
      <c r="D3" s="345"/>
      <c r="E3" s="48"/>
      <c r="F3" s="345"/>
      <c r="G3" s="97"/>
      <c r="H3" s="349"/>
      <c r="I3" s="345"/>
      <c r="J3" s="345"/>
    </row>
    <row r="4" spans="1:10" x14ac:dyDescent="0.2">
      <c r="A4" s="98"/>
      <c r="B4" s="99" t="s">
        <v>93</v>
      </c>
      <c r="C4" s="100" t="s">
        <v>94</v>
      </c>
      <c r="D4" s="100"/>
      <c r="E4" s="101"/>
      <c r="F4" s="101"/>
      <c r="G4" s="102" t="s">
        <v>95</v>
      </c>
      <c r="H4" s="389"/>
      <c r="I4" s="103"/>
      <c r="J4" s="103"/>
    </row>
    <row r="5" spans="1:10" ht="26.1" customHeight="1" x14ac:dyDescent="0.2">
      <c r="A5" s="104" t="s">
        <v>101</v>
      </c>
      <c r="B5" s="105" t="s">
        <v>472</v>
      </c>
      <c r="C5" s="106" t="s">
        <v>326</v>
      </c>
      <c r="D5" s="106" t="s">
        <v>259</v>
      </c>
      <c r="E5" s="106" t="s">
        <v>327</v>
      </c>
      <c r="F5" s="107" t="s">
        <v>328</v>
      </c>
      <c r="G5" s="106" t="s">
        <v>326</v>
      </c>
      <c r="H5" s="106" t="s">
        <v>259</v>
      </c>
      <c r="I5" s="106" t="s">
        <v>327</v>
      </c>
      <c r="J5" s="108" t="s">
        <v>328</v>
      </c>
    </row>
    <row r="6" spans="1:10" x14ac:dyDescent="0.2">
      <c r="A6" s="109"/>
      <c r="B6" s="110"/>
      <c r="C6" s="110" t="s">
        <v>474</v>
      </c>
      <c r="D6" s="110" t="s">
        <v>493</v>
      </c>
      <c r="E6" s="110" t="s">
        <v>474</v>
      </c>
      <c r="F6" s="110" t="s">
        <v>475</v>
      </c>
      <c r="G6" s="358" t="s">
        <v>474</v>
      </c>
      <c r="H6" s="110" t="s">
        <v>493</v>
      </c>
      <c r="I6" s="110" t="s">
        <v>474</v>
      </c>
      <c r="J6" s="110" t="s">
        <v>475</v>
      </c>
    </row>
    <row r="7" spans="1:10" x14ac:dyDescent="0.2">
      <c r="A7" s="112">
        <v>36</v>
      </c>
      <c r="B7" s="113" t="s">
        <v>409</v>
      </c>
      <c r="C7" s="114">
        <v>96790</v>
      </c>
      <c r="D7" s="114">
        <v>7030</v>
      </c>
      <c r="E7" s="114">
        <v>13450</v>
      </c>
      <c r="F7" s="115">
        <v>13450</v>
      </c>
      <c r="G7" s="116">
        <v>103565.3</v>
      </c>
      <c r="H7" s="114">
        <v>7522.1</v>
      </c>
      <c r="I7" s="114">
        <v>14929.5</v>
      </c>
      <c r="J7" s="115">
        <v>16005.5</v>
      </c>
    </row>
    <row r="8" spans="1:10" x14ac:dyDescent="0.2">
      <c r="A8" s="112">
        <v>37</v>
      </c>
      <c r="B8" s="113" t="s">
        <v>410</v>
      </c>
      <c r="C8" s="114">
        <v>154720</v>
      </c>
      <c r="D8" s="114">
        <v>2570</v>
      </c>
      <c r="E8" s="114">
        <v>16650</v>
      </c>
      <c r="F8" s="115">
        <v>46080</v>
      </c>
      <c r="G8" s="116">
        <v>165550.39999999999</v>
      </c>
      <c r="H8" s="114">
        <v>2749.9</v>
      </c>
      <c r="I8" s="114">
        <v>18481.5</v>
      </c>
      <c r="J8" s="115">
        <v>54835.199999999997</v>
      </c>
    </row>
    <row r="9" spans="1:10" x14ac:dyDescent="0.2">
      <c r="A9" s="120"/>
      <c r="B9" s="120"/>
      <c r="C9" s="120"/>
      <c r="D9" s="120"/>
      <c r="E9" s="120"/>
      <c r="F9" s="120"/>
      <c r="G9" s="121"/>
      <c r="H9" s="120"/>
      <c r="I9" s="120"/>
      <c r="J9" s="120"/>
    </row>
  </sheetData>
  <mergeCells count="1">
    <mergeCell ref="A1:B1"/>
  </mergeCells>
  <phoneticPr fontId="4"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enableFormatConditionsCalculation="0">
    <tabColor theme="0"/>
  </sheetPr>
  <dimension ref="A1:J18"/>
  <sheetViews>
    <sheetView zoomScale="80" zoomScaleNormal="80" workbookViewId="0">
      <selection activeCell="M13" sqref="M13"/>
    </sheetView>
  </sheetViews>
  <sheetFormatPr defaultRowHeight="12.75" x14ac:dyDescent="0.2"/>
  <cols>
    <col min="1" max="1" width="8" customWidth="1"/>
    <col min="2" max="2" width="48.7109375" customWidth="1"/>
    <col min="3" max="3" width="11" customWidth="1"/>
    <col min="4" max="4" width="12" customWidth="1"/>
    <col min="5" max="5" width="14.28515625" customWidth="1"/>
    <col min="6" max="6" width="10.5703125" customWidth="1"/>
    <col min="7" max="7" width="11" customWidth="1"/>
    <col min="8" max="8" width="12.5703125" customWidth="1"/>
    <col min="9" max="9" width="13.7109375" customWidth="1"/>
    <col min="10" max="10" width="10.5703125" customWidth="1"/>
    <col min="11" max="11" width="9.42578125" customWidth="1"/>
    <col min="12" max="12" width="9.7109375" customWidth="1"/>
    <col min="13" max="13" width="9.42578125" customWidth="1"/>
    <col min="17" max="17" width="13.42578125" customWidth="1"/>
    <col min="18" max="18" width="14.28515625" customWidth="1"/>
    <col min="19" max="19" width="13.42578125" customWidth="1"/>
    <col min="20" max="20" width="11.7109375" customWidth="1"/>
    <col min="21" max="21" width="12.42578125" customWidth="1"/>
    <col min="22" max="22" width="11.7109375" customWidth="1"/>
  </cols>
  <sheetData>
    <row r="1" spans="1:10" ht="21" thickBot="1" x14ac:dyDescent="0.25">
      <c r="A1" s="596" t="s">
        <v>899</v>
      </c>
      <c r="B1" s="597"/>
      <c r="C1" s="17"/>
      <c r="D1" s="27" t="s">
        <v>230</v>
      </c>
      <c r="E1" s="27"/>
      <c r="F1" s="28" t="s">
        <v>159</v>
      </c>
      <c r="G1" s="1"/>
      <c r="H1" s="1"/>
      <c r="I1" s="1"/>
      <c r="J1" s="1"/>
    </row>
    <row r="2" spans="1:10" ht="12.75" customHeight="1" thickBot="1" x14ac:dyDescent="0.25"/>
    <row r="3" spans="1:10" ht="13.5" thickBot="1" x14ac:dyDescent="0.25">
      <c r="A3" s="431"/>
      <c r="B3" s="432" t="s">
        <v>427</v>
      </c>
      <c r="C3" s="433" t="s">
        <v>428</v>
      </c>
      <c r="D3" s="434"/>
      <c r="E3" s="434"/>
      <c r="F3" s="431"/>
      <c r="G3" s="435"/>
      <c r="H3" s="435"/>
      <c r="I3" s="436"/>
      <c r="J3" s="436"/>
    </row>
    <row r="4" spans="1:10" x14ac:dyDescent="0.2">
      <c r="A4" s="437"/>
      <c r="B4" s="437"/>
      <c r="C4" s="437"/>
      <c r="D4" s="438"/>
      <c r="E4" s="438"/>
      <c r="F4" s="437"/>
      <c r="G4" s="439"/>
      <c r="H4" s="437"/>
      <c r="I4" s="437"/>
      <c r="J4" s="437"/>
    </row>
    <row r="5" spans="1:10" x14ac:dyDescent="0.2">
      <c r="A5" s="440"/>
      <c r="B5" s="441" t="s">
        <v>93</v>
      </c>
      <c r="C5" s="442" t="s">
        <v>94</v>
      </c>
      <c r="D5" s="442"/>
      <c r="E5" s="443"/>
      <c r="F5" s="443"/>
      <c r="G5" s="444" t="s">
        <v>95</v>
      </c>
      <c r="H5" s="445"/>
      <c r="I5" s="445"/>
      <c r="J5" s="445"/>
    </row>
    <row r="6" spans="1:10" ht="38.25" x14ac:dyDescent="0.2">
      <c r="A6" s="446" t="s">
        <v>258</v>
      </c>
      <c r="B6" s="447" t="s">
        <v>472</v>
      </c>
      <c r="C6" s="448" t="s">
        <v>327</v>
      </c>
      <c r="D6" s="448" t="s">
        <v>429</v>
      </c>
      <c r="E6" s="449" t="s">
        <v>430</v>
      </c>
      <c r="F6" s="450" t="s">
        <v>431</v>
      </c>
      <c r="G6" s="448" t="s">
        <v>327</v>
      </c>
      <c r="H6" s="448" t="s">
        <v>429</v>
      </c>
      <c r="I6" s="449" t="s">
        <v>430</v>
      </c>
      <c r="J6" s="449" t="s">
        <v>431</v>
      </c>
    </row>
    <row r="7" spans="1:10" x14ac:dyDescent="0.2">
      <c r="A7" s="451" t="s">
        <v>260</v>
      </c>
      <c r="B7" s="452"/>
      <c r="C7" s="452" t="s">
        <v>474</v>
      </c>
      <c r="D7" s="452" t="s">
        <v>474</v>
      </c>
      <c r="E7" s="452" t="s">
        <v>474</v>
      </c>
      <c r="F7" s="453" t="s">
        <v>475</v>
      </c>
      <c r="G7" s="452" t="s">
        <v>474</v>
      </c>
      <c r="H7" s="452" t="s">
        <v>474</v>
      </c>
      <c r="I7" s="452" t="s">
        <v>474</v>
      </c>
      <c r="J7" s="452" t="s">
        <v>475</v>
      </c>
    </row>
    <row r="8" spans="1:10" x14ac:dyDescent="0.2">
      <c r="A8" s="454">
        <v>8610</v>
      </c>
      <c r="B8" s="455" t="s">
        <v>274</v>
      </c>
      <c r="C8" s="456" t="s">
        <v>339</v>
      </c>
      <c r="D8" s="457">
        <v>9450</v>
      </c>
      <c r="E8" s="458">
        <v>20330</v>
      </c>
      <c r="F8" s="459" t="s">
        <v>339</v>
      </c>
      <c r="G8" s="460" t="s">
        <v>339</v>
      </c>
      <c r="H8" s="457">
        <v>10580</v>
      </c>
      <c r="I8" s="458">
        <f>+E8</f>
        <v>20330</v>
      </c>
      <c r="J8" s="456" t="s">
        <v>339</v>
      </c>
    </row>
    <row r="9" spans="1:10" x14ac:dyDescent="0.2">
      <c r="A9" s="454">
        <v>8620</v>
      </c>
      <c r="B9" s="455" t="s">
        <v>275</v>
      </c>
      <c r="C9" s="456" t="s">
        <v>339</v>
      </c>
      <c r="D9" s="459" t="s">
        <v>339</v>
      </c>
      <c r="E9" s="456" t="s">
        <v>339</v>
      </c>
      <c r="F9" s="457">
        <v>15100</v>
      </c>
      <c r="G9" s="460" t="s">
        <v>339</v>
      </c>
      <c r="H9" s="456" t="s">
        <v>339</v>
      </c>
      <c r="I9" s="456" t="s">
        <v>339</v>
      </c>
      <c r="J9" s="458">
        <v>17970</v>
      </c>
    </row>
    <row r="10" spans="1:10" x14ac:dyDescent="0.2">
      <c r="A10" s="454">
        <v>9610</v>
      </c>
      <c r="B10" s="455" t="s">
        <v>276</v>
      </c>
      <c r="C10" s="458">
        <v>16850</v>
      </c>
      <c r="D10" s="457">
        <v>8720</v>
      </c>
      <c r="E10" s="458">
        <v>20330</v>
      </c>
      <c r="F10" s="459" t="s">
        <v>339</v>
      </c>
      <c r="G10" s="461">
        <v>18700</v>
      </c>
      <c r="H10" s="457">
        <v>9770</v>
      </c>
      <c r="I10" s="458">
        <f>+E10</f>
        <v>20330</v>
      </c>
      <c r="J10" s="456" t="s">
        <v>339</v>
      </c>
    </row>
    <row r="11" spans="1:10" x14ac:dyDescent="0.2">
      <c r="A11" s="454">
        <v>9620</v>
      </c>
      <c r="B11" s="455" t="s">
        <v>277</v>
      </c>
      <c r="C11" s="456" t="s">
        <v>339</v>
      </c>
      <c r="D11" s="459" t="s">
        <v>339</v>
      </c>
      <c r="E11" s="456" t="s">
        <v>339</v>
      </c>
      <c r="F11" s="457">
        <v>15100</v>
      </c>
      <c r="G11" s="460" t="s">
        <v>339</v>
      </c>
      <c r="H11" s="459" t="s">
        <v>339</v>
      </c>
      <c r="I11" s="456" t="s">
        <v>339</v>
      </c>
      <c r="J11" s="458">
        <v>17970</v>
      </c>
    </row>
    <row r="12" spans="1:10" x14ac:dyDescent="0.2">
      <c r="A12" s="462"/>
      <c r="B12" s="462"/>
      <c r="C12" s="462"/>
      <c r="D12" s="462"/>
      <c r="E12" s="462"/>
      <c r="F12" s="463"/>
      <c r="G12" s="462"/>
      <c r="H12" s="462"/>
      <c r="I12" s="462"/>
      <c r="J12" s="462"/>
    </row>
    <row r="13" spans="1:10" x14ac:dyDescent="0.2">
      <c r="A13" s="464"/>
      <c r="B13" s="464"/>
      <c r="C13" s="464"/>
      <c r="D13" s="464"/>
      <c r="E13" s="464"/>
      <c r="F13" s="464"/>
      <c r="G13" s="464"/>
      <c r="H13" s="464"/>
      <c r="I13" s="464"/>
      <c r="J13" s="464"/>
    </row>
    <row r="14" spans="1:10" x14ac:dyDescent="0.2">
      <c r="A14" s="465"/>
      <c r="B14" s="462" t="s">
        <v>435</v>
      </c>
      <c r="C14" s="462"/>
      <c r="D14" s="462"/>
      <c r="E14" s="462"/>
      <c r="F14" s="462"/>
      <c r="G14" s="462"/>
      <c r="H14" s="462"/>
      <c r="I14" s="462"/>
      <c r="J14" s="462"/>
    </row>
    <row r="15" spans="1:10" x14ac:dyDescent="0.2">
      <c r="A15" s="466"/>
      <c r="B15" s="437" t="s">
        <v>436</v>
      </c>
      <c r="C15" s="466"/>
      <c r="D15" s="466"/>
      <c r="E15" s="466"/>
      <c r="F15" s="467"/>
      <c r="G15" s="466"/>
      <c r="H15" s="466"/>
      <c r="I15" s="468"/>
      <c r="J15" s="468"/>
    </row>
    <row r="16" spans="1:10" x14ac:dyDescent="0.2">
      <c r="A16" s="466"/>
      <c r="B16" s="466" t="s">
        <v>132</v>
      </c>
      <c r="C16" s="466"/>
      <c r="D16" s="466"/>
      <c r="E16" s="466"/>
      <c r="F16" s="466"/>
      <c r="G16" s="466"/>
      <c r="H16" s="466"/>
      <c r="I16" s="468"/>
      <c r="J16" s="468"/>
    </row>
    <row r="17" spans="1:10" x14ac:dyDescent="0.2">
      <c r="A17" s="400"/>
      <c r="B17" s="469"/>
      <c r="C17" s="470"/>
      <c r="D17" s="470"/>
      <c r="E17" s="470"/>
      <c r="F17" s="470"/>
      <c r="G17" s="466"/>
      <c r="H17" s="466"/>
      <c r="I17" s="468"/>
      <c r="J17" s="468"/>
    </row>
    <row r="18" spans="1:10" x14ac:dyDescent="0.2">
      <c r="A18" s="400"/>
      <c r="B18" s="466" t="s">
        <v>799</v>
      </c>
      <c r="C18" s="466"/>
      <c r="D18" s="466"/>
      <c r="E18" s="466"/>
      <c r="F18" s="466"/>
      <c r="G18" s="470"/>
      <c r="H18" s="470"/>
      <c r="I18" s="468"/>
      <c r="J18" s="468"/>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5" footer="0.5"/>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enableFormatConditionsCalculation="0">
    <pageSetUpPr fitToPage="1"/>
  </sheetPr>
  <dimension ref="A1:AA29"/>
  <sheetViews>
    <sheetView zoomScale="80" zoomScaleNormal="80" workbookViewId="0">
      <selection activeCell="F1" sqref="F1"/>
    </sheetView>
  </sheetViews>
  <sheetFormatPr defaultRowHeight="12.75" x14ac:dyDescent="0.2"/>
  <cols>
    <col min="1" max="1" width="7.7109375" customWidth="1"/>
    <col min="2" max="2" width="40.7109375" customWidth="1"/>
    <col min="3" max="10" width="11.5703125" customWidth="1"/>
    <col min="11" max="11" width="9.42578125" customWidth="1"/>
    <col min="12" max="12" width="9.7109375" customWidth="1"/>
    <col min="13" max="13" width="9.42578125" customWidth="1"/>
    <col min="17" max="17" width="13.42578125" customWidth="1"/>
    <col min="18" max="18" width="14.28515625" customWidth="1"/>
    <col min="19" max="19" width="13.42578125" customWidth="1"/>
    <col min="20" max="20" width="11.7109375" customWidth="1"/>
    <col min="21" max="21" width="12.42578125" customWidth="1"/>
    <col min="22" max="22" width="11.7109375" customWidth="1"/>
  </cols>
  <sheetData>
    <row r="1" spans="1:11" ht="21" thickBot="1" x14ac:dyDescent="0.25">
      <c r="A1" s="596" t="s">
        <v>899</v>
      </c>
      <c r="B1" s="597"/>
      <c r="C1" s="17"/>
      <c r="D1" s="27" t="s">
        <v>230</v>
      </c>
      <c r="E1" s="27"/>
      <c r="F1" s="28" t="s">
        <v>159</v>
      </c>
      <c r="G1" s="1"/>
      <c r="H1" s="1"/>
      <c r="I1" s="1"/>
      <c r="J1" s="1"/>
    </row>
    <row r="2" spans="1:11" ht="13.5" thickBot="1" x14ac:dyDescent="0.25">
      <c r="A2" s="93"/>
      <c r="B2" s="566" t="s">
        <v>578</v>
      </c>
      <c r="C2" s="94" t="s">
        <v>100</v>
      </c>
      <c r="D2" s="95"/>
      <c r="E2" s="95"/>
      <c r="F2" s="93"/>
      <c r="G2" s="96"/>
      <c r="H2" s="96"/>
      <c r="I2" s="17"/>
      <c r="J2" s="17"/>
      <c r="K2" s="565"/>
    </row>
    <row r="3" spans="1:11" x14ac:dyDescent="0.2">
      <c r="A3" s="565"/>
      <c r="B3" s="565"/>
      <c r="C3" s="565"/>
      <c r="D3" s="48"/>
      <c r="E3" s="48"/>
      <c r="F3" s="565"/>
      <c r="G3" s="97"/>
      <c r="H3" s="565"/>
      <c r="I3" s="565"/>
      <c r="J3" s="565"/>
      <c r="K3" s="565"/>
    </row>
    <row r="4" spans="1:11" ht="12.75" customHeight="1" x14ac:dyDescent="0.2">
      <c r="A4" s="98"/>
      <c r="B4" s="99" t="s">
        <v>93</v>
      </c>
      <c r="C4" s="100" t="s">
        <v>94</v>
      </c>
      <c r="D4" s="100"/>
      <c r="E4" s="101"/>
      <c r="F4" s="101"/>
      <c r="G4" s="102" t="s">
        <v>95</v>
      </c>
      <c r="H4" s="103"/>
      <c r="I4" s="103"/>
      <c r="J4" s="103"/>
      <c r="K4" s="565"/>
    </row>
    <row r="5" spans="1:11" ht="26.1" customHeight="1" x14ac:dyDescent="0.2">
      <c r="A5" s="104" t="s">
        <v>258</v>
      </c>
      <c r="B5" s="105" t="s">
        <v>472</v>
      </c>
      <c r="C5" s="106" t="s">
        <v>326</v>
      </c>
      <c r="D5" s="106" t="s">
        <v>259</v>
      </c>
      <c r="E5" s="106" t="s">
        <v>327</v>
      </c>
      <c r="F5" s="107" t="s">
        <v>328</v>
      </c>
      <c r="G5" s="106" t="s">
        <v>326</v>
      </c>
      <c r="H5" s="106" t="s">
        <v>259</v>
      </c>
      <c r="I5" s="106" t="s">
        <v>327</v>
      </c>
      <c r="J5" s="106" t="s">
        <v>328</v>
      </c>
      <c r="K5" s="565"/>
    </row>
    <row r="6" spans="1:11" x14ac:dyDescent="0.2">
      <c r="A6" s="109" t="s">
        <v>260</v>
      </c>
      <c r="B6" s="110"/>
      <c r="C6" s="110" t="s">
        <v>474</v>
      </c>
      <c r="D6" s="110" t="s">
        <v>493</v>
      </c>
      <c r="E6" s="110" t="s">
        <v>474</v>
      </c>
      <c r="F6" s="110" t="s">
        <v>475</v>
      </c>
      <c r="G6" s="358" t="s">
        <v>474</v>
      </c>
      <c r="H6" s="110" t="s">
        <v>493</v>
      </c>
      <c r="I6" s="110" t="s">
        <v>474</v>
      </c>
      <c r="J6" s="110" t="s">
        <v>475</v>
      </c>
      <c r="K6" s="565"/>
    </row>
    <row r="7" spans="1:11" ht="19.5" x14ac:dyDescent="0.35">
      <c r="A7" s="98"/>
      <c r="B7" s="601" t="s">
        <v>574</v>
      </c>
      <c r="C7" s="602"/>
      <c r="D7" s="602"/>
      <c r="E7" s="602"/>
      <c r="F7" s="602"/>
      <c r="G7" s="602"/>
      <c r="H7" s="602"/>
      <c r="I7" s="602"/>
      <c r="J7" s="602"/>
      <c r="K7" s="565"/>
    </row>
    <row r="8" spans="1:11" x14ac:dyDescent="0.2">
      <c r="A8" s="112">
        <v>3044</v>
      </c>
      <c r="B8" s="113" t="s">
        <v>802</v>
      </c>
      <c r="C8" s="114">
        <v>66040</v>
      </c>
      <c r="D8" s="114">
        <v>13980</v>
      </c>
      <c r="E8" s="114">
        <v>5510</v>
      </c>
      <c r="F8" s="114">
        <v>5000</v>
      </c>
      <c r="G8" s="116">
        <v>69342</v>
      </c>
      <c r="H8" s="118">
        <v>14679</v>
      </c>
      <c r="I8" s="114">
        <v>6116.1</v>
      </c>
      <c r="J8" s="115">
        <v>5950</v>
      </c>
      <c r="K8" s="565"/>
    </row>
    <row r="9" spans="1:11" x14ac:dyDescent="0.2">
      <c r="A9" s="112">
        <v>3010</v>
      </c>
      <c r="B9" s="113" t="s">
        <v>480</v>
      </c>
      <c r="C9" s="114">
        <v>50800</v>
      </c>
      <c r="D9" s="114">
        <v>13980</v>
      </c>
      <c r="E9" s="114">
        <v>5510</v>
      </c>
      <c r="F9" s="114">
        <v>5000</v>
      </c>
      <c r="G9" s="116">
        <v>53340</v>
      </c>
      <c r="H9" s="118">
        <v>14679</v>
      </c>
      <c r="I9" s="114">
        <v>6116.1</v>
      </c>
      <c r="J9" s="115">
        <v>5950</v>
      </c>
      <c r="K9" s="565"/>
    </row>
    <row r="10" spans="1:11" x14ac:dyDescent="0.2">
      <c r="A10" s="112">
        <v>1980</v>
      </c>
      <c r="B10" s="113" t="s">
        <v>803</v>
      </c>
      <c r="C10" s="114">
        <v>53620</v>
      </c>
      <c r="D10" s="114" t="s">
        <v>339</v>
      </c>
      <c r="E10" s="114">
        <v>8310</v>
      </c>
      <c r="F10" s="114">
        <v>7500</v>
      </c>
      <c r="G10" s="116">
        <v>57373.4</v>
      </c>
      <c r="H10" s="118" t="s">
        <v>339</v>
      </c>
      <c r="I10" s="114">
        <v>9224.1</v>
      </c>
      <c r="J10" s="115">
        <v>8925</v>
      </c>
      <c r="K10" s="565"/>
    </row>
    <row r="11" spans="1:11" ht="19.5" x14ac:dyDescent="0.35">
      <c r="A11" s="98"/>
      <c r="B11" s="601" t="s">
        <v>481</v>
      </c>
      <c r="C11" s="602"/>
      <c r="D11" s="602"/>
      <c r="E11" s="602"/>
      <c r="F11" s="602"/>
      <c r="G11" s="602"/>
      <c r="H11" s="602"/>
      <c r="I11" s="602"/>
      <c r="J11" s="602"/>
      <c r="K11" s="565"/>
    </row>
    <row r="12" spans="1:11" x14ac:dyDescent="0.2">
      <c r="A12" s="112">
        <v>3310</v>
      </c>
      <c r="B12" s="113" t="s">
        <v>481</v>
      </c>
      <c r="C12" s="114">
        <v>58230</v>
      </c>
      <c r="D12" s="114">
        <v>20510</v>
      </c>
      <c r="E12" s="114">
        <v>7760</v>
      </c>
      <c r="F12" s="114">
        <v>9380</v>
      </c>
      <c r="G12" s="116">
        <v>61141.5</v>
      </c>
      <c r="H12" s="118">
        <v>21535.5</v>
      </c>
      <c r="I12" s="114">
        <v>8613.6</v>
      </c>
      <c r="J12" s="115">
        <v>11162.199999999999</v>
      </c>
      <c r="K12" s="565"/>
    </row>
    <row r="13" spans="1:11" x14ac:dyDescent="0.2">
      <c r="A13" s="112">
        <v>1080</v>
      </c>
      <c r="B13" s="113" t="s">
        <v>804</v>
      </c>
      <c r="C13" s="114">
        <v>53620</v>
      </c>
      <c r="D13" s="114" t="s">
        <v>339</v>
      </c>
      <c r="E13" s="114">
        <v>8310</v>
      </c>
      <c r="F13" s="114">
        <v>7500</v>
      </c>
      <c r="G13" s="116">
        <v>57373.4</v>
      </c>
      <c r="H13" s="118" t="s">
        <v>339</v>
      </c>
      <c r="I13" s="114">
        <v>9224.1</v>
      </c>
      <c r="J13" s="115">
        <v>8925</v>
      </c>
      <c r="K13" s="565"/>
    </row>
    <row r="14" spans="1:11" x14ac:dyDescent="0.2">
      <c r="A14" s="98"/>
      <c r="B14" s="125"/>
      <c r="C14" s="48"/>
      <c r="D14" s="346"/>
      <c r="E14" s="48"/>
      <c r="F14" s="126"/>
      <c r="G14" s="48"/>
      <c r="H14" s="346"/>
      <c r="I14" s="48"/>
      <c r="J14" s="346"/>
      <c r="K14" s="565"/>
    </row>
    <row r="15" spans="1:11" x14ac:dyDescent="0.2">
      <c r="A15" s="127"/>
      <c r="B15" s="128"/>
      <c r="C15" s="129"/>
      <c r="D15" s="129"/>
      <c r="E15" s="129"/>
      <c r="F15" s="105"/>
      <c r="G15" s="130"/>
      <c r="H15" s="130"/>
      <c r="I15" s="130"/>
      <c r="J15" s="127"/>
      <c r="K15" s="565"/>
    </row>
    <row r="16" spans="1:11" x14ac:dyDescent="0.2">
      <c r="A16" s="131"/>
      <c r="B16" s="348" t="s">
        <v>805</v>
      </c>
      <c r="C16" s="131"/>
      <c r="D16" s="131"/>
      <c r="E16" s="131"/>
      <c r="F16" s="131"/>
      <c r="G16" s="131"/>
      <c r="H16" s="131"/>
      <c r="I16" s="131"/>
      <c r="J16" s="131"/>
      <c r="K16" s="565"/>
    </row>
    <row r="17" spans="1:27" x14ac:dyDescent="0.2">
      <c r="A17" s="565"/>
      <c r="B17" s="565"/>
      <c r="C17" s="565"/>
      <c r="D17" s="565"/>
      <c r="E17" s="565"/>
      <c r="F17" s="565"/>
      <c r="G17" s="565"/>
      <c r="H17" s="565"/>
      <c r="I17" s="565"/>
      <c r="J17" s="565"/>
      <c r="K17" s="565"/>
    </row>
    <row r="18" spans="1:27" x14ac:dyDescent="0.2">
      <c r="A18" s="346" t="s">
        <v>889</v>
      </c>
      <c r="B18" s="565"/>
      <c r="C18" s="565"/>
      <c r="D18" s="565"/>
      <c r="E18" s="565"/>
      <c r="F18" s="565"/>
      <c r="G18" s="565"/>
      <c r="H18" s="565"/>
      <c r="I18" s="565"/>
      <c r="J18" s="565"/>
      <c r="K18" s="565"/>
    </row>
    <row r="19" spans="1:27" x14ac:dyDescent="0.2">
      <c r="A19" s="565" t="s">
        <v>602</v>
      </c>
      <c r="B19" s="565">
        <v>4360</v>
      </c>
      <c r="C19" s="565"/>
      <c r="D19" s="565"/>
      <c r="E19" s="565"/>
      <c r="F19" s="565"/>
      <c r="G19" s="565"/>
      <c r="H19" s="565"/>
      <c r="I19" s="565"/>
      <c r="J19" s="565"/>
      <c r="K19" s="565"/>
    </row>
    <row r="20" spans="1:27" x14ac:dyDescent="0.2">
      <c r="A20" s="565" t="s">
        <v>603</v>
      </c>
      <c r="B20" s="565">
        <v>4840</v>
      </c>
      <c r="C20" s="590"/>
      <c r="D20" s="590"/>
      <c r="E20" s="590"/>
      <c r="F20" s="590"/>
      <c r="G20" s="590"/>
      <c r="H20" s="590"/>
      <c r="I20" s="590"/>
      <c r="J20" s="590"/>
      <c r="K20" s="590"/>
    </row>
    <row r="21" spans="1:27" x14ac:dyDescent="0.2">
      <c r="A21" s="565" t="s">
        <v>604</v>
      </c>
      <c r="B21" s="565">
        <v>5230</v>
      </c>
      <c r="C21" s="565"/>
      <c r="D21" s="565"/>
      <c r="E21" s="565"/>
      <c r="F21" s="565"/>
      <c r="G21" s="565"/>
      <c r="H21" s="565"/>
      <c r="I21" s="565"/>
      <c r="J21" s="565"/>
      <c r="K21" s="565"/>
    </row>
    <row r="25" spans="1:27" x14ac:dyDescent="0.2">
      <c r="S25" s="590"/>
      <c r="T25" s="590"/>
      <c r="U25" s="590"/>
      <c r="V25" s="590"/>
      <c r="W25" s="590"/>
      <c r="X25" s="590"/>
      <c r="Y25" s="590"/>
      <c r="Z25" s="590"/>
      <c r="AA25" s="590"/>
    </row>
    <row r="29" spans="1:27" x14ac:dyDescent="0.2">
      <c r="S29" s="590"/>
      <c r="T29" s="590"/>
      <c r="U29" s="590"/>
      <c r="V29" s="590"/>
      <c r="W29" s="590"/>
      <c r="X29" s="590"/>
      <c r="Y29" s="590"/>
      <c r="Z29" s="590"/>
      <c r="AA29" s="590"/>
    </row>
  </sheetData>
  <mergeCells count="6">
    <mergeCell ref="A1:B1"/>
    <mergeCell ref="C20:K20"/>
    <mergeCell ref="S25:AA25"/>
    <mergeCell ref="S29:AA29"/>
    <mergeCell ref="B7:J7"/>
    <mergeCell ref="B11:J1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52" right="0.43" top="0.41" bottom="0.38" header="0.26" footer="0.21"/>
  <pageSetup paperSize="9" scale="4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enableFormatConditionsCalculation="0">
    <pageSetUpPr fitToPage="1"/>
  </sheetPr>
  <dimension ref="A1:O60"/>
  <sheetViews>
    <sheetView zoomScale="80" zoomScaleNormal="80" workbookViewId="0">
      <selection sqref="A1:B1"/>
    </sheetView>
  </sheetViews>
  <sheetFormatPr defaultRowHeight="12.75" x14ac:dyDescent="0.2"/>
  <cols>
    <col min="1" max="1" width="7.42578125" customWidth="1"/>
    <col min="2" max="2" width="25.5703125" customWidth="1"/>
    <col min="3" max="3" width="11.7109375" customWidth="1"/>
    <col min="4" max="4" width="14.5703125" customWidth="1"/>
    <col min="5" max="7" width="10.7109375" customWidth="1"/>
    <col min="8" max="8" width="12" customWidth="1"/>
    <col min="9" max="9" width="10.7109375" customWidth="1"/>
    <col min="10" max="10" width="12.28515625" customWidth="1"/>
    <col min="11" max="12" width="10.7109375" customWidth="1"/>
    <col min="13" max="13" width="11" customWidth="1"/>
    <col min="14" max="14" width="10.7109375" customWidth="1"/>
    <col min="16" max="16" width="13.42578125" customWidth="1"/>
    <col min="17" max="17" width="14.28515625" customWidth="1"/>
    <col min="18" max="18" width="13.42578125" customWidth="1"/>
    <col min="19" max="19" width="11.7109375" customWidth="1"/>
    <col min="20" max="20" width="12.42578125" customWidth="1"/>
    <col min="21" max="21" width="11.7109375" customWidth="1"/>
  </cols>
  <sheetData>
    <row r="1" spans="1:15" ht="21" thickBot="1" x14ac:dyDescent="0.25">
      <c r="A1" s="596" t="s">
        <v>899</v>
      </c>
      <c r="B1" s="597"/>
      <c r="C1" s="17"/>
      <c r="D1" s="27" t="s">
        <v>230</v>
      </c>
      <c r="E1" s="27"/>
      <c r="F1" s="28" t="s">
        <v>159</v>
      </c>
      <c r="G1" s="1"/>
      <c r="H1" s="1"/>
      <c r="I1" s="1"/>
      <c r="J1" s="1"/>
    </row>
    <row r="2" spans="1:15" ht="12.75" customHeight="1" thickBot="1" x14ac:dyDescent="0.25">
      <c r="A2" s="93"/>
      <c r="B2" s="36" t="s">
        <v>806</v>
      </c>
      <c r="C2" s="36" t="s">
        <v>64</v>
      </c>
      <c r="D2" s="95"/>
      <c r="E2" s="95"/>
      <c r="F2" s="93"/>
      <c r="G2" s="96"/>
      <c r="H2" s="17"/>
      <c r="I2" s="17"/>
      <c r="J2" s="3"/>
      <c r="K2" s="3"/>
      <c r="L2" s="3"/>
      <c r="M2" s="29"/>
      <c r="N2" s="29"/>
    </row>
    <row r="3" spans="1:15" x14ac:dyDescent="0.2">
      <c r="A3" s="29"/>
      <c r="B3" s="29"/>
      <c r="C3" s="29"/>
      <c r="D3" s="48"/>
      <c r="E3" s="48"/>
      <c r="F3" s="29"/>
      <c r="G3" s="3"/>
      <c r="H3" s="29"/>
      <c r="I3" s="29"/>
      <c r="J3" s="29"/>
      <c r="K3" s="29"/>
      <c r="L3" s="3"/>
      <c r="M3" s="3"/>
      <c r="N3" s="3"/>
    </row>
    <row r="4" spans="1:15" x14ac:dyDescent="0.2">
      <c r="A4" s="132"/>
      <c r="B4" s="133" t="s">
        <v>93</v>
      </c>
      <c r="C4" s="134" t="s">
        <v>94</v>
      </c>
      <c r="D4" s="134"/>
      <c r="E4" s="135"/>
      <c r="F4" s="135"/>
      <c r="G4" s="136"/>
      <c r="H4" s="136"/>
      <c r="I4" s="137" t="s">
        <v>95</v>
      </c>
      <c r="J4" s="136"/>
      <c r="K4" s="136"/>
      <c r="L4" s="136"/>
      <c r="M4" s="136"/>
      <c r="N4" s="136"/>
    </row>
    <row r="5" spans="1:15" ht="38.25" x14ac:dyDescent="0.2">
      <c r="A5" s="138" t="s">
        <v>258</v>
      </c>
      <c r="B5" s="48" t="s">
        <v>472</v>
      </c>
      <c r="C5" s="106" t="s">
        <v>326</v>
      </c>
      <c r="D5" s="106" t="s">
        <v>259</v>
      </c>
      <c r="E5" s="106" t="s">
        <v>327</v>
      </c>
      <c r="F5" s="106" t="s">
        <v>328</v>
      </c>
      <c r="G5" s="106" t="s">
        <v>65</v>
      </c>
      <c r="H5" s="106" t="s">
        <v>807</v>
      </c>
      <c r="I5" s="139" t="s">
        <v>326</v>
      </c>
      <c r="J5" s="106" t="s">
        <v>259</v>
      </c>
      <c r="K5" s="106" t="s">
        <v>327</v>
      </c>
      <c r="L5" s="106" t="s">
        <v>328</v>
      </c>
      <c r="M5" s="106" t="s">
        <v>65</v>
      </c>
      <c r="N5" s="106" t="s">
        <v>807</v>
      </c>
    </row>
    <row r="6" spans="1:15" x14ac:dyDescent="0.2">
      <c r="A6" s="109" t="s">
        <v>260</v>
      </c>
      <c r="B6" s="110"/>
      <c r="C6" s="110" t="s">
        <v>474</v>
      </c>
      <c r="D6" s="140" t="s">
        <v>493</v>
      </c>
      <c r="E6" s="140" t="s">
        <v>475</v>
      </c>
      <c r="F6" s="140" t="s">
        <v>475</v>
      </c>
      <c r="G6" s="140" t="s">
        <v>493</v>
      </c>
      <c r="H6" s="140" t="s">
        <v>475</v>
      </c>
      <c r="I6" s="141" t="s">
        <v>474</v>
      </c>
      <c r="J6" s="140" t="s">
        <v>493</v>
      </c>
      <c r="K6" s="140" t="s">
        <v>475</v>
      </c>
      <c r="L6" s="140" t="s">
        <v>475</v>
      </c>
      <c r="M6" s="140" t="s">
        <v>493</v>
      </c>
      <c r="N6" s="140" t="s">
        <v>475</v>
      </c>
    </row>
    <row r="7" spans="1:15" x14ac:dyDescent="0.2">
      <c r="A7" s="578">
        <v>3017</v>
      </c>
      <c r="B7" s="578" t="s">
        <v>586</v>
      </c>
      <c r="C7" s="582">
        <v>62190</v>
      </c>
      <c r="D7" s="582">
        <v>9620</v>
      </c>
      <c r="E7" s="582">
        <v>8540</v>
      </c>
      <c r="F7" s="582">
        <v>9210</v>
      </c>
      <c r="G7" s="582" t="s">
        <v>339</v>
      </c>
      <c r="H7" s="582" t="s">
        <v>339</v>
      </c>
      <c r="I7" s="582">
        <v>65299.5</v>
      </c>
      <c r="J7" s="582">
        <v>10101</v>
      </c>
      <c r="K7" s="582">
        <v>8967</v>
      </c>
      <c r="L7" s="582">
        <v>9670.5</v>
      </c>
      <c r="M7" s="582" t="s">
        <v>339</v>
      </c>
      <c r="N7" s="578" t="s">
        <v>339</v>
      </c>
      <c r="O7" s="565"/>
    </row>
    <row r="8" spans="1:15" x14ac:dyDescent="0.2">
      <c r="A8" s="578">
        <v>3046</v>
      </c>
      <c r="B8" s="578" t="s">
        <v>587</v>
      </c>
      <c r="C8" s="582">
        <v>44060</v>
      </c>
      <c r="D8" s="582">
        <v>9620</v>
      </c>
      <c r="E8" s="582">
        <v>8540</v>
      </c>
      <c r="F8" s="582">
        <v>9210</v>
      </c>
      <c r="G8" s="582" t="s">
        <v>339</v>
      </c>
      <c r="H8" s="582" t="s">
        <v>339</v>
      </c>
      <c r="I8" s="582">
        <v>46263</v>
      </c>
      <c r="J8" s="582">
        <v>10101</v>
      </c>
      <c r="K8" s="582">
        <v>8967</v>
      </c>
      <c r="L8" s="582">
        <v>9670.5</v>
      </c>
      <c r="M8" s="582" t="s">
        <v>339</v>
      </c>
      <c r="N8" s="578" t="s">
        <v>339</v>
      </c>
      <c r="O8" s="565"/>
    </row>
    <row r="9" spans="1:15" x14ac:dyDescent="0.2">
      <c r="A9" s="578">
        <v>3028</v>
      </c>
      <c r="B9" s="578" t="s">
        <v>582</v>
      </c>
      <c r="C9" s="582">
        <v>52400</v>
      </c>
      <c r="D9" s="582">
        <v>13470</v>
      </c>
      <c r="E9" s="582">
        <v>6670</v>
      </c>
      <c r="F9" s="582">
        <v>8010</v>
      </c>
      <c r="G9" s="582">
        <v>10540</v>
      </c>
      <c r="H9" s="582" t="s">
        <v>339</v>
      </c>
      <c r="I9" s="582">
        <v>55020</v>
      </c>
      <c r="J9" s="582">
        <v>14143.5</v>
      </c>
      <c r="K9" s="582">
        <v>6951</v>
      </c>
      <c r="L9" s="582">
        <v>8410.5</v>
      </c>
      <c r="M9" s="582">
        <v>11067</v>
      </c>
      <c r="N9" s="578" t="s">
        <v>339</v>
      </c>
      <c r="O9" s="565"/>
    </row>
    <row r="10" spans="1:15" x14ac:dyDescent="0.2">
      <c r="A10" s="578">
        <v>3042</v>
      </c>
      <c r="B10" s="578" t="s">
        <v>808</v>
      </c>
      <c r="C10" s="582" t="s">
        <v>339</v>
      </c>
      <c r="D10" s="582">
        <v>4260</v>
      </c>
      <c r="E10" s="582" t="s">
        <v>339</v>
      </c>
      <c r="F10" s="582" t="s">
        <v>339</v>
      </c>
      <c r="G10" s="582" t="s">
        <v>339</v>
      </c>
      <c r="H10" s="582" t="s">
        <v>339</v>
      </c>
      <c r="I10" s="582" t="s">
        <v>339</v>
      </c>
      <c r="J10" s="582">
        <v>4260</v>
      </c>
      <c r="K10" s="582" t="s">
        <v>339</v>
      </c>
      <c r="L10" s="582" t="s">
        <v>339</v>
      </c>
      <c r="M10" s="582" t="s">
        <v>339</v>
      </c>
      <c r="N10" s="578" t="s">
        <v>339</v>
      </c>
      <c r="O10" s="565"/>
    </row>
    <row r="11" spans="1:15" x14ac:dyDescent="0.2">
      <c r="A11" s="578">
        <v>3003</v>
      </c>
      <c r="B11" s="578" t="s">
        <v>583</v>
      </c>
      <c r="C11" s="582">
        <v>52400</v>
      </c>
      <c r="D11" s="582" t="s">
        <v>339</v>
      </c>
      <c r="E11" s="582">
        <v>6670</v>
      </c>
      <c r="F11" s="582">
        <v>8010</v>
      </c>
      <c r="G11" s="582" t="s">
        <v>339</v>
      </c>
      <c r="H11" s="582" t="s">
        <v>339</v>
      </c>
      <c r="I11" s="582">
        <v>55020</v>
      </c>
      <c r="J11" s="582" t="s">
        <v>339</v>
      </c>
      <c r="K11" s="582">
        <v>6951</v>
      </c>
      <c r="L11" s="582">
        <v>8410.5</v>
      </c>
      <c r="M11" s="582" t="s">
        <v>339</v>
      </c>
      <c r="N11" s="578" t="s">
        <v>339</v>
      </c>
      <c r="O11" s="565"/>
    </row>
    <row r="12" spans="1:15" x14ac:dyDescent="0.2">
      <c r="A12" s="578">
        <v>3021</v>
      </c>
      <c r="B12" s="578" t="s">
        <v>330</v>
      </c>
      <c r="C12" s="582">
        <v>81830</v>
      </c>
      <c r="D12" s="582">
        <v>21000</v>
      </c>
      <c r="E12" s="582">
        <v>10810</v>
      </c>
      <c r="F12" s="582">
        <v>11270</v>
      </c>
      <c r="G12" s="582">
        <v>10540</v>
      </c>
      <c r="H12" s="582" t="s">
        <v>339</v>
      </c>
      <c r="I12" s="582">
        <v>85921.5</v>
      </c>
      <c r="J12" s="582">
        <v>22050</v>
      </c>
      <c r="K12" s="582">
        <v>11350.5</v>
      </c>
      <c r="L12" s="582">
        <v>11833.5</v>
      </c>
      <c r="M12" s="582">
        <v>11067</v>
      </c>
      <c r="N12" s="578" t="s">
        <v>339</v>
      </c>
      <c r="O12" s="565"/>
    </row>
    <row r="13" spans="1:15" x14ac:dyDescent="0.2">
      <c r="A13" s="578">
        <v>3079</v>
      </c>
      <c r="B13" s="578" t="s">
        <v>585</v>
      </c>
      <c r="C13" s="582">
        <v>40330</v>
      </c>
      <c r="D13" s="582">
        <v>13470</v>
      </c>
      <c r="E13" s="582">
        <v>7750</v>
      </c>
      <c r="F13" s="582">
        <v>8010</v>
      </c>
      <c r="G13" s="582">
        <v>10540</v>
      </c>
      <c r="H13" s="582" t="s">
        <v>339</v>
      </c>
      <c r="I13" s="582">
        <v>42346.5</v>
      </c>
      <c r="J13" s="582">
        <v>14143.5</v>
      </c>
      <c r="K13" s="582">
        <v>8137.5</v>
      </c>
      <c r="L13" s="582">
        <v>8410.5</v>
      </c>
      <c r="M13" s="582">
        <v>11067</v>
      </c>
      <c r="N13" s="578" t="s">
        <v>339</v>
      </c>
      <c r="O13" s="565"/>
    </row>
    <row r="14" spans="1:15" x14ac:dyDescent="0.2">
      <c r="A14" s="578">
        <v>3009</v>
      </c>
      <c r="B14" s="578" t="s">
        <v>584</v>
      </c>
      <c r="C14" s="582">
        <v>52400</v>
      </c>
      <c r="D14" s="582">
        <v>13470</v>
      </c>
      <c r="E14" s="582">
        <v>6670</v>
      </c>
      <c r="F14" s="582">
        <v>8010</v>
      </c>
      <c r="G14" s="582">
        <v>10540</v>
      </c>
      <c r="H14" s="582" t="s">
        <v>339</v>
      </c>
      <c r="I14" s="582">
        <v>55020</v>
      </c>
      <c r="J14" s="582">
        <v>14143.5</v>
      </c>
      <c r="K14" s="582">
        <v>6951</v>
      </c>
      <c r="L14" s="582">
        <v>8410.5</v>
      </c>
      <c r="M14" s="582">
        <v>11067</v>
      </c>
      <c r="N14" s="578" t="s">
        <v>339</v>
      </c>
      <c r="O14" s="565"/>
    </row>
    <row r="15" spans="1:15" x14ac:dyDescent="0.2">
      <c r="A15" s="578"/>
      <c r="B15" s="578"/>
      <c r="C15" s="578"/>
      <c r="D15" s="578"/>
      <c r="E15" s="578"/>
      <c r="F15" s="578"/>
      <c r="G15" s="578"/>
      <c r="H15" s="578"/>
      <c r="I15" s="578"/>
      <c r="J15" s="578"/>
      <c r="K15" s="578"/>
      <c r="L15" s="578"/>
      <c r="M15" s="578"/>
      <c r="N15" s="578"/>
      <c r="O15" s="565"/>
    </row>
    <row r="16" spans="1:15" x14ac:dyDescent="0.2">
      <c r="A16" s="578"/>
      <c r="B16" s="578"/>
      <c r="C16" s="578"/>
      <c r="D16" s="578"/>
      <c r="E16" s="578"/>
      <c r="F16" s="578"/>
      <c r="G16" s="578"/>
      <c r="H16" s="578"/>
      <c r="I16" s="578"/>
      <c r="J16" s="578"/>
      <c r="K16" s="578"/>
      <c r="L16" s="578"/>
      <c r="M16" s="578"/>
      <c r="N16" s="578"/>
      <c r="O16" s="565"/>
    </row>
    <row r="17" spans="1:15" x14ac:dyDescent="0.2">
      <c r="A17" s="578"/>
      <c r="B17" s="578" t="s">
        <v>524</v>
      </c>
      <c r="C17" s="578"/>
      <c r="D17" s="578"/>
      <c r="E17" s="578"/>
      <c r="F17" s="582">
        <v>422360</v>
      </c>
      <c r="G17" s="578"/>
      <c r="H17" s="578"/>
      <c r="I17" s="583"/>
      <c r="J17" s="583"/>
      <c r="K17" s="583"/>
      <c r="L17" s="583"/>
      <c r="M17" s="583"/>
      <c r="N17" s="578"/>
      <c r="O17" s="565"/>
    </row>
    <row r="18" spans="1:15" x14ac:dyDescent="0.2">
      <c r="A18" s="578"/>
      <c r="B18" s="578" t="s">
        <v>67</v>
      </c>
      <c r="C18" s="578"/>
      <c r="D18" s="578"/>
      <c r="E18" s="578"/>
      <c r="F18" s="582">
        <v>4260</v>
      </c>
      <c r="G18" s="578"/>
      <c r="H18" s="578"/>
      <c r="I18" s="584"/>
      <c r="J18" s="584"/>
      <c r="K18" s="584"/>
      <c r="L18" s="584"/>
      <c r="M18" s="584"/>
      <c r="N18" s="578"/>
      <c r="O18" s="565"/>
    </row>
    <row r="19" spans="1:15" x14ac:dyDescent="0.2">
      <c r="A19" s="578"/>
      <c r="B19" s="578"/>
      <c r="C19" s="578"/>
      <c r="D19" s="578"/>
      <c r="E19" s="578"/>
      <c r="F19" s="578"/>
      <c r="G19" s="578"/>
      <c r="H19" s="578"/>
      <c r="I19" s="584"/>
      <c r="J19" s="584"/>
      <c r="K19" s="584"/>
      <c r="L19" s="584"/>
      <c r="M19" s="584"/>
      <c r="N19" s="578"/>
      <c r="O19" s="565"/>
    </row>
    <row r="20" spans="1:15" x14ac:dyDescent="0.2">
      <c r="A20" s="578"/>
      <c r="B20" s="578" t="s">
        <v>131</v>
      </c>
      <c r="C20" s="578"/>
      <c r="D20" s="578"/>
      <c r="E20" s="578"/>
      <c r="F20" s="578"/>
      <c r="G20" s="578"/>
      <c r="H20" s="578"/>
      <c r="I20" s="584"/>
      <c r="J20" s="584"/>
      <c r="K20" s="584"/>
      <c r="L20" s="584"/>
      <c r="M20" s="584"/>
      <c r="N20" s="578"/>
      <c r="O20" s="565"/>
    </row>
    <row r="21" spans="1:15" x14ac:dyDescent="0.2">
      <c r="A21" s="578"/>
      <c r="B21" s="578" t="s">
        <v>589</v>
      </c>
      <c r="C21" s="578"/>
      <c r="D21" s="578"/>
      <c r="E21" s="578"/>
      <c r="F21" s="578"/>
      <c r="G21" s="578"/>
      <c r="H21" s="578"/>
      <c r="I21" s="584"/>
      <c r="J21" s="584"/>
      <c r="K21" s="584"/>
      <c r="L21" s="584"/>
      <c r="M21" s="584"/>
      <c r="N21" s="578"/>
      <c r="O21" s="565"/>
    </row>
    <row r="22" spans="1:15" x14ac:dyDescent="0.2">
      <c r="A22" s="578"/>
      <c r="B22" s="578"/>
      <c r="C22" s="578"/>
      <c r="D22" s="578"/>
      <c r="E22" s="578"/>
      <c r="F22" s="578"/>
      <c r="G22" s="578"/>
      <c r="H22" s="578"/>
      <c r="I22" s="584"/>
      <c r="J22" s="584"/>
      <c r="K22" s="584"/>
      <c r="L22" s="584"/>
      <c r="M22" s="584"/>
      <c r="N22" s="578"/>
      <c r="O22" s="565"/>
    </row>
    <row r="23" spans="1:15" x14ac:dyDescent="0.2">
      <c r="A23" s="578"/>
      <c r="B23" s="578" t="s">
        <v>588</v>
      </c>
      <c r="C23" s="578"/>
      <c r="D23" s="578"/>
      <c r="E23" s="578"/>
      <c r="F23" s="578"/>
      <c r="G23" s="578"/>
      <c r="H23" s="578"/>
      <c r="I23" s="584"/>
      <c r="J23" s="584"/>
      <c r="K23" s="584"/>
      <c r="L23" s="584"/>
      <c r="M23" s="584"/>
      <c r="N23" s="578"/>
      <c r="O23" s="565"/>
    </row>
    <row r="24" spans="1:15" x14ac:dyDescent="0.2">
      <c r="A24" s="578"/>
      <c r="B24" s="578" t="s">
        <v>463</v>
      </c>
      <c r="C24" s="578"/>
      <c r="D24" s="578"/>
      <c r="E24" s="578"/>
      <c r="F24" s="578"/>
      <c r="G24" s="578"/>
      <c r="H24" s="578"/>
      <c r="I24" s="584"/>
      <c r="J24" s="584"/>
      <c r="K24" s="584"/>
      <c r="L24" s="584"/>
      <c r="M24" s="584"/>
      <c r="N24" s="578"/>
      <c r="O24" s="565"/>
    </row>
    <row r="25" spans="1:15" x14ac:dyDescent="0.2">
      <c r="A25" s="578"/>
      <c r="B25" s="578" t="s">
        <v>464</v>
      </c>
      <c r="C25" s="578"/>
      <c r="D25" s="578"/>
      <c r="E25" s="578"/>
      <c r="F25" s="578"/>
      <c r="G25" s="578"/>
      <c r="H25" s="578"/>
      <c r="I25" s="584"/>
      <c r="J25" s="584"/>
      <c r="K25" s="584"/>
      <c r="L25" s="584"/>
      <c r="M25" s="584"/>
      <c r="N25" s="578"/>
      <c r="O25" s="565"/>
    </row>
    <row r="26" spans="1:15" x14ac:dyDescent="0.2">
      <c r="A26" s="578"/>
      <c r="B26" s="578" t="s">
        <v>465</v>
      </c>
      <c r="C26" s="578"/>
      <c r="D26" s="578"/>
      <c r="E26" s="578"/>
      <c r="F26" s="578"/>
      <c r="G26" s="578"/>
      <c r="H26" s="578"/>
      <c r="I26" s="584"/>
      <c r="J26" s="584"/>
      <c r="K26" s="584"/>
      <c r="L26" s="584"/>
      <c r="M26" s="584"/>
      <c r="N26" s="578"/>
      <c r="O26" s="565"/>
    </row>
    <row r="27" spans="1:15" x14ac:dyDescent="0.2">
      <c r="A27" s="578"/>
      <c r="B27" s="578" t="s">
        <v>466</v>
      </c>
      <c r="C27" s="578"/>
      <c r="D27" s="578"/>
      <c r="E27" s="578"/>
      <c r="F27" s="578"/>
      <c r="G27" s="578"/>
      <c r="H27" s="578"/>
      <c r="I27" s="578"/>
      <c r="J27" s="578"/>
      <c r="K27" s="578"/>
      <c r="L27" s="578"/>
      <c r="M27" s="578"/>
      <c r="N27" s="578"/>
      <c r="O27" s="565"/>
    </row>
    <row r="28" spans="1:15" x14ac:dyDescent="0.2">
      <c r="A28" s="578"/>
      <c r="B28" s="578" t="s">
        <v>590</v>
      </c>
      <c r="C28" s="578"/>
      <c r="D28" s="578"/>
      <c r="E28" s="578"/>
      <c r="F28" s="578"/>
      <c r="G28" s="578"/>
      <c r="H28" s="578"/>
      <c r="I28" s="578"/>
      <c r="J28" s="578"/>
      <c r="K28" s="578"/>
      <c r="L28" s="578"/>
      <c r="M28" s="578"/>
      <c r="N28" s="578"/>
      <c r="O28" s="565"/>
    </row>
    <row r="29" spans="1:15" x14ac:dyDescent="0.2">
      <c r="A29" s="578"/>
      <c r="B29" s="578"/>
      <c r="C29" s="578"/>
      <c r="D29" s="578"/>
      <c r="E29" s="578"/>
      <c r="F29" s="578"/>
      <c r="G29" s="578"/>
      <c r="H29" s="578"/>
      <c r="I29" s="578"/>
      <c r="J29" s="578"/>
      <c r="K29" s="578"/>
      <c r="L29" s="578"/>
      <c r="M29" s="578"/>
      <c r="N29" s="578"/>
      <c r="O29" s="565"/>
    </row>
    <row r="30" spans="1:15" ht="12.75" customHeight="1" x14ac:dyDescent="0.2">
      <c r="A30" s="578"/>
      <c r="B30" s="590" t="s">
        <v>596</v>
      </c>
      <c r="C30" s="590"/>
      <c r="D30" s="590"/>
      <c r="E30" s="590"/>
      <c r="F30" s="590"/>
      <c r="G30" s="590"/>
      <c r="H30" s="590"/>
      <c r="I30" s="590"/>
      <c r="J30" s="590"/>
      <c r="K30" s="590"/>
      <c r="L30" s="578"/>
      <c r="M30" s="578"/>
      <c r="N30" s="578"/>
      <c r="O30" s="565"/>
    </row>
    <row r="31" spans="1:15" x14ac:dyDescent="0.2">
      <c r="A31" s="578"/>
      <c r="B31" s="578" t="s">
        <v>597</v>
      </c>
      <c r="C31" s="578"/>
      <c r="D31" s="578"/>
      <c r="E31" s="578"/>
      <c r="F31" s="578"/>
      <c r="G31" s="578"/>
      <c r="H31" s="578"/>
      <c r="I31" s="578"/>
      <c r="J31" s="578"/>
      <c r="K31" s="578"/>
      <c r="L31" s="578"/>
      <c r="M31" s="578"/>
      <c r="N31" s="578"/>
      <c r="O31" s="565"/>
    </row>
    <row r="32" spans="1:15" x14ac:dyDescent="0.2">
      <c r="A32" s="578"/>
      <c r="B32" s="578"/>
      <c r="C32" s="578"/>
      <c r="D32" s="578"/>
      <c r="E32" s="578"/>
      <c r="F32" s="578"/>
      <c r="G32" s="578"/>
      <c r="H32" s="578"/>
      <c r="I32" s="578"/>
      <c r="J32" s="578"/>
      <c r="K32" s="578"/>
      <c r="L32" s="578"/>
      <c r="M32" s="578"/>
      <c r="N32" s="578"/>
      <c r="O32" s="565"/>
    </row>
    <row r="33" spans="1:15" x14ac:dyDescent="0.2">
      <c r="A33" s="578" t="s">
        <v>617</v>
      </c>
      <c r="B33" s="578"/>
      <c r="C33" s="578"/>
      <c r="D33" s="578"/>
      <c r="E33" s="578"/>
      <c r="F33" s="578"/>
      <c r="G33" s="578"/>
      <c r="H33" s="578"/>
      <c r="I33" s="578"/>
      <c r="J33" s="578"/>
      <c r="K33" s="578"/>
      <c r="L33" s="578"/>
      <c r="M33" s="578"/>
      <c r="N33" s="578"/>
      <c r="O33" s="565"/>
    </row>
    <row r="34" spans="1:15" x14ac:dyDescent="0.2">
      <c r="A34" s="578" t="s">
        <v>602</v>
      </c>
      <c r="B34" s="582">
        <v>4360</v>
      </c>
      <c r="C34" s="578"/>
      <c r="D34" s="578"/>
      <c r="E34" s="578"/>
      <c r="F34" s="578"/>
      <c r="G34" s="578"/>
      <c r="H34" s="578"/>
      <c r="I34" s="578"/>
      <c r="J34" s="578"/>
      <c r="K34" s="578"/>
      <c r="L34" s="578"/>
      <c r="M34" s="578"/>
      <c r="N34" s="578"/>
      <c r="O34" s="565"/>
    </row>
    <row r="35" spans="1:15" x14ac:dyDescent="0.2">
      <c r="A35" s="578" t="s">
        <v>603</v>
      </c>
      <c r="B35" s="582">
        <v>4840</v>
      </c>
      <c r="C35" s="578"/>
      <c r="D35" s="578"/>
      <c r="E35" s="578"/>
      <c r="F35" s="578"/>
      <c r="G35" s="578"/>
      <c r="H35" s="578"/>
      <c r="I35" s="578"/>
      <c r="J35" s="578"/>
      <c r="K35" s="578"/>
      <c r="L35" s="578"/>
      <c r="M35" s="578"/>
      <c r="N35" s="578"/>
      <c r="O35" s="565"/>
    </row>
    <row r="36" spans="1:15" x14ac:dyDescent="0.2">
      <c r="A36" s="578" t="s">
        <v>604</v>
      </c>
      <c r="B36" s="582">
        <v>5230</v>
      </c>
      <c r="C36" s="578"/>
      <c r="D36" s="578"/>
      <c r="E36" s="578"/>
      <c r="F36" s="578"/>
      <c r="G36" s="578"/>
      <c r="H36" s="578"/>
      <c r="I36" s="578"/>
      <c r="J36" s="578"/>
      <c r="K36" s="578"/>
      <c r="L36" s="578"/>
      <c r="M36" s="578"/>
      <c r="N36" s="578"/>
      <c r="O36" s="565"/>
    </row>
    <row r="37" spans="1:15" x14ac:dyDescent="0.2">
      <c r="A37" s="578"/>
      <c r="B37" s="578"/>
      <c r="C37" s="578"/>
      <c r="D37" s="578"/>
      <c r="E37" s="578"/>
      <c r="F37" s="578"/>
      <c r="G37" s="578"/>
      <c r="H37" s="578"/>
      <c r="I37" s="578"/>
      <c r="J37" s="578"/>
      <c r="K37" s="578"/>
      <c r="L37" s="578"/>
      <c r="M37" s="578"/>
      <c r="N37" s="578"/>
      <c r="O37" s="565"/>
    </row>
    <row r="38" spans="1:15" x14ac:dyDescent="0.2">
      <c r="A38" s="578"/>
      <c r="B38" s="578" t="s">
        <v>537</v>
      </c>
      <c r="C38" s="578" t="s">
        <v>388</v>
      </c>
      <c r="D38" s="578"/>
      <c r="E38" s="578"/>
      <c r="F38" s="578"/>
      <c r="G38" s="578"/>
      <c r="H38" s="578"/>
      <c r="I38" s="578"/>
      <c r="J38" s="578"/>
      <c r="K38" s="578"/>
      <c r="L38" s="578"/>
      <c r="M38" s="578"/>
      <c r="N38" s="578"/>
      <c r="O38" s="565"/>
    </row>
    <row r="39" spans="1:15" ht="12.6" customHeight="1" x14ac:dyDescent="0.2">
      <c r="A39" s="578"/>
      <c r="B39" s="578"/>
      <c r="C39" s="578"/>
      <c r="D39" s="578"/>
      <c r="E39" s="578"/>
      <c r="F39" s="578"/>
      <c r="G39" s="578"/>
      <c r="H39" s="578"/>
      <c r="I39" s="578"/>
      <c r="J39" s="578"/>
      <c r="K39" s="578"/>
      <c r="L39" s="578"/>
      <c r="M39" s="578"/>
      <c r="N39" s="578"/>
      <c r="O39" s="565"/>
    </row>
    <row r="40" spans="1:15" x14ac:dyDescent="0.2">
      <c r="A40" s="578"/>
      <c r="B40" s="578"/>
      <c r="C40" s="578"/>
      <c r="D40" s="578"/>
      <c r="E40" s="578"/>
      <c r="F40" s="578"/>
      <c r="G40" s="578"/>
      <c r="H40" s="578"/>
      <c r="I40" s="578"/>
      <c r="J40" s="578"/>
      <c r="K40" s="578"/>
      <c r="L40" s="578"/>
      <c r="M40" s="578"/>
      <c r="N40" s="578"/>
      <c r="O40" s="565"/>
    </row>
    <row r="41" spans="1:15" x14ac:dyDescent="0.2">
      <c r="A41" s="578"/>
      <c r="B41" s="578" t="s">
        <v>99</v>
      </c>
      <c r="C41" s="34">
        <v>941190</v>
      </c>
      <c r="D41" s="578" t="s">
        <v>790</v>
      </c>
      <c r="E41" s="578"/>
      <c r="F41" s="578"/>
      <c r="G41" s="578"/>
      <c r="H41" s="578"/>
      <c r="I41" s="578"/>
      <c r="J41" s="578"/>
      <c r="K41" s="578"/>
      <c r="L41" s="578"/>
      <c r="M41" s="578"/>
      <c r="N41" s="578"/>
      <c r="O41" s="565"/>
    </row>
    <row r="42" spans="1:15" x14ac:dyDescent="0.2">
      <c r="A42" s="578"/>
      <c r="B42" s="578" t="s">
        <v>848</v>
      </c>
      <c r="C42" s="34">
        <v>1000000</v>
      </c>
      <c r="D42" s="578" t="s">
        <v>790</v>
      </c>
      <c r="E42" s="578"/>
      <c r="F42" s="578"/>
      <c r="G42" s="578"/>
      <c r="H42" s="578"/>
      <c r="I42" s="578"/>
      <c r="J42" s="578"/>
      <c r="K42" s="578"/>
      <c r="L42" s="578"/>
      <c r="M42" s="578"/>
      <c r="N42" s="578"/>
      <c r="O42" s="565"/>
    </row>
    <row r="43" spans="1:15" x14ac:dyDescent="0.2">
      <c r="A43" s="578"/>
      <c r="B43" s="578" t="s">
        <v>389</v>
      </c>
      <c r="C43" s="34">
        <v>1647090</v>
      </c>
      <c r="D43" s="578" t="s">
        <v>790</v>
      </c>
      <c r="E43" s="578"/>
      <c r="F43" s="578"/>
      <c r="G43" s="578"/>
      <c r="H43" s="578"/>
      <c r="I43" s="578"/>
      <c r="J43" s="578"/>
      <c r="K43" s="578"/>
      <c r="L43" s="578"/>
      <c r="M43" s="578"/>
      <c r="N43" s="578"/>
      <c r="O43" s="565"/>
    </row>
    <row r="44" spans="1:15" x14ac:dyDescent="0.2">
      <c r="A44" s="578"/>
      <c r="B44" s="578" t="s">
        <v>390</v>
      </c>
      <c r="C44" s="34">
        <v>235300</v>
      </c>
      <c r="D44" s="578" t="s">
        <v>790</v>
      </c>
      <c r="E44" s="578"/>
      <c r="F44" s="578"/>
      <c r="G44" s="578"/>
      <c r="H44" s="578"/>
      <c r="I44" s="578"/>
      <c r="J44" s="578"/>
      <c r="K44" s="578"/>
      <c r="L44" s="578"/>
      <c r="M44" s="578"/>
      <c r="N44" s="578"/>
      <c r="O44" s="565"/>
    </row>
    <row r="45" spans="1:15" x14ac:dyDescent="0.2">
      <c r="A45" s="578"/>
      <c r="B45" s="578" t="s">
        <v>990</v>
      </c>
      <c r="C45" s="34">
        <v>752950</v>
      </c>
      <c r="D45" s="578" t="s">
        <v>790</v>
      </c>
      <c r="E45" s="578"/>
      <c r="F45" s="578"/>
      <c r="G45" s="578"/>
      <c r="H45" s="578"/>
      <c r="I45" s="578"/>
      <c r="J45" s="578"/>
      <c r="K45" s="578"/>
      <c r="L45" s="578"/>
      <c r="M45" s="578"/>
      <c r="N45" s="578"/>
      <c r="O45" s="565"/>
    </row>
    <row r="46" spans="1:15" x14ac:dyDescent="0.2">
      <c r="A46" s="578"/>
      <c r="B46" s="578" t="s">
        <v>991</v>
      </c>
      <c r="C46" s="34">
        <v>2352980</v>
      </c>
      <c r="D46" s="578" t="s">
        <v>790</v>
      </c>
      <c r="E46" s="578"/>
      <c r="F46" s="578"/>
      <c r="G46" s="578"/>
      <c r="H46" s="578"/>
      <c r="I46" s="578"/>
      <c r="J46" s="578"/>
      <c r="K46" s="578"/>
      <c r="L46" s="578"/>
      <c r="M46" s="578"/>
      <c r="N46" s="578"/>
      <c r="O46" s="565"/>
    </row>
    <row r="47" spans="1:15" x14ac:dyDescent="0.2">
      <c r="A47" s="578"/>
      <c r="B47" s="578" t="s">
        <v>992</v>
      </c>
      <c r="C47" s="582">
        <v>423540</v>
      </c>
      <c r="D47" s="578" t="s">
        <v>993</v>
      </c>
      <c r="E47" s="578"/>
      <c r="F47" s="578"/>
      <c r="G47" s="578"/>
      <c r="H47" s="578"/>
      <c r="I47" s="578"/>
      <c r="J47" s="578"/>
      <c r="K47" s="578"/>
      <c r="L47" s="578"/>
      <c r="M47" s="578"/>
      <c r="N47" s="578"/>
      <c r="O47" s="565"/>
    </row>
    <row r="48" spans="1:15" x14ac:dyDescent="0.2">
      <c r="A48" s="578"/>
      <c r="B48" s="578"/>
      <c r="C48" s="578"/>
      <c r="D48" s="578"/>
      <c r="E48" s="578"/>
      <c r="F48" s="578"/>
      <c r="G48" s="578"/>
      <c r="H48" s="578"/>
      <c r="I48" s="578"/>
      <c r="J48" s="578"/>
      <c r="K48" s="578"/>
      <c r="L48" s="578"/>
      <c r="M48" s="578"/>
      <c r="N48" s="578"/>
      <c r="O48" s="565"/>
    </row>
    <row r="49" spans="1:15" x14ac:dyDescent="0.2">
      <c r="A49" s="578"/>
      <c r="B49" s="578" t="s">
        <v>994</v>
      </c>
      <c r="C49" s="578"/>
      <c r="D49" s="578"/>
      <c r="E49" s="578"/>
      <c r="F49" s="578"/>
      <c r="G49" s="578"/>
      <c r="H49" s="578"/>
      <c r="I49" s="578"/>
      <c r="J49" s="578"/>
      <c r="K49" s="578"/>
      <c r="L49" s="578"/>
      <c r="M49" s="578"/>
      <c r="N49" s="578"/>
      <c r="O49" s="565"/>
    </row>
    <row r="50" spans="1:15" x14ac:dyDescent="0.2">
      <c r="A50" s="578"/>
      <c r="B50" s="578"/>
      <c r="C50" s="578"/>
      <c r="D50" s="578"/>
      <c r="E50" s="578"/>
      <c r="F50" s="578"/>
      <c r="G50" s="578"/>
      <c r="H50" s="578"/>
      <c r="I50" s="578"/>
      <c r="J50" s="578"/>
      <c r="K50" s="578"/>
      <c r="L50" s="578"/>
      <c r="M50" s="578"/>
      <c r="N50" s="578"/>
      <c r="O50" s="565"/>
    </row>
    <row r="51" spans="1:15" x14ac:dyDescent="0.2">
      <c r="A51" s="578"/>
      <c r="B51" s="578" t="s">
        <v>995</v>
      </c>
      <c r="C51" s="578"/>
      <c r="D51" s="578"/>
      <c r="E51" s="578"/>
      <c r="F51" s="578"/>
      <c r="G51" s="578"/>
      <c r="H51" s="578"/>
      <c r="I51" s="578"/>
      <c r="J51" s="578"/>
      <c r="K51" s="578"/>
      <c r="L51" s="578"/>
      <c r="M51" s="578"/>
      <c r="N51" s="578"/>
      <c r="O51" s="565"/>
    </row>
    <row r="52" spans="1:15" x14ac:dyDescent="0.2">
      <c r="A52" s="578"/>
      <c r="B52" s="578"/>
      <c r="C52" s="578"/>
      <c r="D52" s="578"/>
      <c r="E52" s="578"/>
      <c r="F52" s="578"/>
      <c r="G52" s="578"/>
      <c r="H52" s="578"/>
      <c r="I52" s="578"/>
      <c r="J52" s="578"/>
      <c r="K52" s="578"/>
      <c r="L52" s="578"/>
      <c r="M52" s="578"/>
      <c r="N52" s="578"/>
      <c r="O52" s="565"/>
    </row>
    <row r="53" spans="1:15" x14ac:dyDescent="0.2">
      <c r="A53" s="578"/>
      <c r="B53" s="578" t="s">
        <v>996</v>
      </c>
      <c r="C53" s="578"/>
      <c r="D53" s="578"/>
      <c r="E53" s="578"/>
      <c r="F53" s="578"/>
      <c r="G53" s="578"/>
      <c r="H53" s="578"/>
      <c r="I53" s="578"/>
      <c r="J53" s="578"/>
      <c r="K53" s="578"/>
      <c r="L53" s="578"/>
      <c r="M53" s="578"/>
      <c r="N53" s="578"/>
      <c r="O53" s="565"/>
    </row>
    <row r="54" spans="1:15" x14ac:dyDescent="0.2">
      <c r="A54" s="578"/>
      <c r="B54" s="578" t="s">
        <v>997</v>
      </c>
      <c r="C54" s="582">
        <v>1600000</v>
      </c>
      <c r="D54" s="578" t="s">
        <v>790</v>
      </c>
      <c r="E54" s="578"/>
      <c r="F54" s="578"/>
      <c r="G54" s="578"/>
      <c r="H54" s="578"/>
      <c r="I54" s="578"/>
      <c r="J54" s="578"/>
      <c r="K54" s="578"/>
      <c r="L54" s="578"/>
      <c r="M54" s="578"/>
      <c r="N54" s="578"/>
      <c r="O54" s="565"/>
    </row>
    <row r="55" spans="1:15" x14ac:dyDescent="0.2">
      <c r="A55" s="578"/>
      <c r="B55" s="578" t="s">
        <v>998</v>
      </c>
      <c r="C55" s="582">
        <v>700000</v>
      </c>
      <c r="D55" s="578" t="s">
        <v>790</v>
      </c>
      <c r="E55" s="578"/>
      <c r="F55" s="578"/>
      <c r="G55" s="578"/>
      <c r="H55" s="578"/>
      <c r="I55" s="578"/>
      <c r="J55" s="578"/>
      <c r="K55" s="578"/>
      <c r="L55" s="578"/>
      <c r="M55" s="578"/>
      <c r="N55" s="578"/>
      <c r="O55" s="565"/>
    </row>
    <row r="56" spans="1:15" x14ac:dyDescent="0.2">
      <c r="A56" s="578"/>
      <c r="B56" s="578" t="s">
        <v>999</v>
      </c>
      <c r="C56" s="582">
        <v>1600000</v>
      </c>
      <c r="D56" s="578" t="s">
        <v>790</v>
      </c>
      <c r="E56" s="578"/>
      <c r="F56" s="578"/>
      <c r="G56" s="578"/>
      <c r="H56" s="578"/>
      <c r="I56" s="578"/>
      <c r="J56" s="578"/>
      <c r="K56" s="578"/>
      <c r="L56" s="578"/>
      <c r="M56" s="578"/>
      <c r="N56" s="578"/>
      <c r="O56" s="565"/>
    </row>
    <row r="57" spans="1:15" x14ac:dyDescent="0.2">
      <c r="A57" s="578"/>
      <c r="B57" s="578" t="s">
        <v>1000</v>
      </c>
      <c r="C57" s="582">
        <v>200000</v>
      </c>
      <c r="D57" s="578" t="s">
        <v>790</v>
      </c>
      <c r="E57" s="578"/>
      <c r="F57" s="578"/>
      <c r="G57" s="578"/>
      <c r="H57" s="578"/>
      <c r="I57" s="578"/>
      <c r="J57" s="578"/>
      <c r="K57" s="578"/>
      <c r="L57" s="578"/>
      <c r="M57" s="578"/>
      <c r="N57" s="578"/>
      <c r="O57" s="565"/>
    </row>
    <row r="58" spans="1:15" x14ac:dyDescent="0.2">
      <c r="A58" s="578"/>
      <c r="B58" s="578" t="s">
        <v>1001</v>
      </c>
      <c r="C58" s="582">
        <v>700000</v>
      </c>
      <c r="D58" s="578" t="s">
        <v>790</v>
      </c>
      <c r="E58" s="578"/>
      <c r="F58" s="578"/>
      <c r="G58" s="578"/>
      <c r="H58" s="578"/>
      <c r="I58" s="578"/>
      <c r="J58" s="578"/>
      <c r="K58" s="578"/>
      <c r="L58" s="578"/>
      <c r="M58" s="578"/>
      <c r="N58" s="578"/>
      <c r="O58" s="565"/>
    </row>
    <row r="59" spans="1:15" x14ac:dyDescent="0.2">
      <c r="A59" s="578"/>
      <c r="B59" s="578" t="s">
        <v>1002</v>
      </c>
      <c r="C59" s="582">
        <v>1000000</v>
      </c>
      <c r="D59" s="578" t="s">
        <v>790</v>
      </c>
      <c r="E59" s="578"/>
      <c r="F59" s="578"/>
      <c r="G59" s="578"/>
      <c r="H59" s="578"/>
      <c r="I59" s="578"/>
      <c r="J59" s="578"/>
      <c r="K59" s="578"/>
      <c r="L59" s="578"/>
      <c r="M59" s="578"/>
      <c r="N59" s="578"/>
      <c r="O59" s="565"/>
    </row>
    <row r="60" spans="1:15" x14ac:dyDescent="0.2">
      <c r="A60" s="578"/>
      <c r="B60" s="578" t="s">
        <v>1003</v>
      </c>
      <c r="C60" s="582">
        <v>1600000</v>
      </c>
      <c r="D60" s="578" t="s">
        <v>790</v>
      </c>
      <c r="E60" s="578"/>
      <c r="F60" s="578"/>
      <c r="G60" s="578"/>
      <c r="H60" s="578"/>
      <c r="I60" s="578"/>
      <c r="J60" s="578"/>
      <c r="K60" s="578"/>
      <c r="L60" s="578"/>
      <c r="M60" s="578"/>
      <c r="N60" s="578"/>
      <c r="O60" s="565"/>
    </row>
  </sheetData>
  <mergeCells count="2">
    <mergeCell ref="B30:K30"/>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42" right="0.34" top="0.38" bottom="0.34" header="0.24" footer="0.23"/>
  <pageSetup paperSize="9" scale="83"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enableFormatConditionsCalculation="0"/>
  <dimension ref="A1:J15"/>
  <sheetViews>
    <sheetView zoomScale="80" zoomScaleNormal="80" workbookViewId="0">
      <selection activeCell="B3" sqref="B3"/>
    </sheetView>
  </sheetViews>
  <sheetFormatPr defaultRowHeight="12.75" x14ac:dyDescent="0.2"/>
  <cols>
    <col min="1" max="1" width="23" customWidth="1"/>
    <col min="2" max="2" width="28.7109375" bestFit="1" customWidth="1"/>
    <col min="3" max="3" width="18.28515625" customWidth="1"/>
    <col min="4" max="4" width="18.5703125" customWidth="1"/>
    <col min="5" max="5" width="9.7109375" customWidth="1"/>
    <col min="6" max="6" width="9.28515625" hidden="1" customWidth="1"/>
    <col min="7" max="7" width="18.42578125" customWidth="1"/>
    <col min="8" max="8" width="17.42578125" customWidth="1"/>
  </cols>
  <sheetData>
    <row r="1" spans="1:10" ht="21" thickBot="1" x14ac:dyDescent="0.25">
      <c r="A1" s="596" t="s">
        <v>899</v>
      </c>
      <c r="B1" s="597"/>
      <c r="C1" s="17"/>
      <c r="D1" s="27" t="s">
        <v>230</v>
      </c>
      <c r="E1" s="27"/>
      <c r="F1" s="28" t="s">
        <v>159</v>
      </c>
      <c r="G1" s="1"/>
      <c r="H1" s="1"/>
      <c r="I1" s="1"/>
      <c r="J1" s="1"/>
    </row>
    <row r="2" spans="1:10" ht="12.75" customHeight="1" x14ac:dyDescent="0.2"/>
    <row r="3" spans="1:10" ht="12.75" customHeight="1" x14ac:dyDescent="0.2">
      <c r="A3" s="29" t="s">
        <v>247</v>
      </c>
      <c r="B3" s="29" t="s">
        <v>452</v>
      </c>
      <c r="C3" s="29"/>
      <c r="D3" s="29"/>
      <c r="E3" s="29"/>
      <c r="F3" s="29"/>
      <c r="G3" s="29"/>
      <c r="H3" s="29"/>
      <c r="I3" s="29"/>
    </row>
    <row r="4" spans="1:10" ht="13.5" thickBot="1" x14ac:dyDescent="0.25">
      <c r="A4" s="29" t="s">
        <v>453</v>
      </c>
      <c r="B4" s="29" t="s">
        <v>454</v>
      </c>
      <c r="C4" s="29"/>
      <c r="D4" s="29"/>
      <c r="E4" s="29"/>
      <c r="F4" s="29"/>
      <c r="G4" s="29" t="s">
        <v>170</v>
      </c>
      <c r="H4" s="29"/>
      <c r="I4" s="29"/>
    </row>
    <row r="5" spans="1:10" ht="48" customHeight="1" x14ac:dyDescent="0.2">
      <c r="A5" s="29" t="s">
        <v>934</v>
      </c>
      <c r="B5" s="29" t="s">
        <v>245</v>
      </c>
      <c r="C5" s="29" t="s">
        <v>144</v>
      </c>
      <c r="D5" s="29" t="s">
        <v>145</v>
      </c>
      <c r="E5" s="29" t="s">
        <v>243</v>
      </c>
      <c r="F5" s="29"/>
      <c r="G5" s="29" t="s">
        <v>144</v>
      </c>
      <c r="H5" s="29" t="s">
        <v>145</v>
      </c>
      <c r="I5" s="29" t="s">
        <v>243</v>
      </c>
    </row>
    <row r="6" spans="1:10" x14ac:dyDescent="0.2">
      <c r="A6" s="29">
        <v>3007</v>
      </c>
      <c r="B6" s="29" t="s">
        <v>146</v>
      </c>
      <c r="C6" s="29">
        <v>92540</v>
      </c>
      <c r="D6" s="29">
        <v>87810</v>
      </c>
      <c r="E6" s="29">
        <v>6760</v>
      </c>
      <c r="F6" s="29"/>
      <c r="G6" s="29">
        <f t="shared" ref="G6:I7" si="0">+C6*1.04</f>
        <v>96241.600000000006</v>
      </c>
      <c r="H6" s="29">
        <f t="shared" si="0"/>
        <v>91322.400000000009</v>
      </c>
      <c r="I6" s="29">
        <f t="shared" si="0"/>
        <v>7030.4000000000005</v>
      </c>
    </row>
    <row r="7" spans="1:10" x14ac:dyDescent="0.2">
      <c r="A7" s="29">
        <v>3012</v>
      </c>
      <c r="B7" s="29" t="s">
        <v>147</v>
      </c>
      <c r="C7" s="29">
        <v>56080</v>
      </c>
      <c r="D7" s="29">
        <v>52510</v>
      </c>
      <c r="E7" s="29">
        <v>6010</v>
      </c>
      <c r="F7" s="29"/>
      <c r="G7" s="29">
        <f t="shared" si="0"/>
        <v>58323.200000000004</v>
      </c>
      <c r="H7" s="29">
        <f t="shared" si="0"/>
        <v>54610.400000000001</v>
      </c>
      <c r="I7" s="29">
        <f t="shared" si="0"/>
        <v>6250.4000000000005</v>
      </c>
    </row>
    <row r="8" spans="1:10" x14ac:dyDescent="0.2">
      <c r="A8" s="29">
        <v>3013</v>
      </c>
      <c r="B8" s="29" t="s">
        <v>148</v>
      </c>
      <c r="C8" s="29">
        <v>56080</v>
      </c>
      <c r="D8" s="29" t="s">
        <v>339</v>
      </c>
      <c r="E8" s="29">
        <v>6010</v>
      </c>
      <c r="F8" s="29"/>
      <c r="G8" s="29">
        <f>+C8*1.04</f>
        <v>58323.200000000004</v>
      </c>
      <c r="H8" s="29" t="s">
        <v>339</v>
      </c>
      <c r="I8" s="29">
        <f>+E8*1.04</f>
        <v>6250.4000000000005</v>
      </c>
    </row>
    <row r="9" spans="1:10" x14ac:dyDescent="0.2">
      <c r="A9" s="29"/>
      <c r="B9" s="29" t="s">
        <v>477</v>
      </c>
      <c r="C9" s="29">
        <v>4960</v>
      </c>
      <c r="D9" s="29" t="s">
        <v>339</v>
      </c>
      <c r="E9" s="29" t="s">
        <v>339</v>
      </c>
      <c r="F9" s="29"/>
      <c r="G9" s="29">
        <f>+C9*1.04</f>
        <v>5158.4000000000005</v>
      </c>
      <c r="H9" s="29" t="s">
        <v>339</v>
      </c>
      <c r="I9" s="29" t="s">
        <v>339</v>
      </c>
    </row>
    <row r="10" spans="1:10" x14ac:dyDescent="0.2">
      <c r="A10" s="29"/>
      <c r="B10" s="29" t="s">
        <v>478</v>
      </c>
      <c r="C10" s="29">
        <v>2910</v>
      </c>
      <c r="D10" s="29" t="s">
        <v>339</v>
      </c>
      <c r="E10" s="29" t="s">
        <v>339</v>
      </c>
      <c r="F10" s="29"/>
      <c r="G10" s="29">
        <f>+C10*1.04</f>
        <v>3026.4</v>
      </c>
      <c r="H10" s="29" t="s">
        <v>339</v>
      </c>
      <c r="I10" s="29" t="s">
        <v>339</v>
      </c>
    </row>
    <row r="13" spans="1:10" ht="12.75" customHeight="1" x14ac:dyDescent="0.2">
      <c r="A13" s="590"/>
      <c r="B13" s="590"/>
      <c r="C13" s="590"/>
      <c r="D13" s="590"/>
      <c r="E13" s="590"/>
      <c r="F13" s="590"/>
      <c r="G13" s="590"/>
      <c r="H13" s="590"/>
      <c r="I13" s="590"/>
    </row>
    <row r="14" spans="1:10" ht="12.4" customHeight="1" x14ac:dyDescent="0.2">
      <c r="A14" s="590"/>
      <c r="B14" s="590"/>
      <c r="C14" s="590"/>
      <c r="D14" s="590"/>
      <c r="E14" s="590"/>
      <c r="F14" s="590"/>
      <c r="G14" s="590"/>
      <c r="H14" s="590"/>
      <c r="I14" s="590"/>
    </row>
    <row r="15" spans="1:10" ht="29.25" customHeight="1" x14ac:dyDescent="0.2"/>
  </sheetData>
  <mergeCells count="3">
    <mergeCell ref="A14:I14"/>
    <mergeCell ref="A13:I13"/>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5" footer="0.5"/>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enableFormatConditionsCalculation="0"/>
  <dimension ref="A1:J37"/>
  <sheetViews>
    <sheetView zoomScale="80" zoomScaleNormal="80" workbookViewId="0">
      <selection activeCell="B9" sqref="B9"/>
    </sheetView>
  </sheetViews>
  <sheetFormatPr defaultRowHeight="12.75" x14ac:dyDescent="0.2"/>
  <cols>
    <col min="1" max="1" width="15" customWidth="1"/>
    <col min="2" max="2" width="31.7109375" customWidth="1"/>
    <col min="3" max="3" width="15.5703125" customWidth="1"/>
    <col min="4" max="4" width="12.5703125" customWidth="1"/>
    <col min="5" max="5" width="13.5703125" customWidth="1"/>
    <col min="6" max="6" width="14.42578125" customWidth="1"/>
    <col min="7" max="7" width="15.28515625" customWidth="1"/>
    <col min="8" max="8" width="12.42578125" customWidth="1"/>
    <col min="9" max="9" width="13" customWidth="1"/>
    <col min="10" max="10" width="11.42578125" customWidth="1"/>
  </cols>
  <sheetData>
    <row r="1" spans="1:10" ht="21" thickBot="1" x14ac:dyDescent="0.25">
      <c r="A1" s="596" t="s">
        <v>899</v>
      </c>
      <c r="B1" s="597"/>
      <c r="C1" s="17"/>
      <c r="D1" s="27" t="s">
        <v>230</v>
      </c>
      <c r="E1" s="27"/>
      <c r="F1" s="28" t="s">
        <v>159</v>
      </c>
      <c r="G1" s="1"/>
      <c r="H1" s="1"/>
      <c r="I1" s="1"/>
      <c r="J1" s="1"/>
    </row>
    <row r="2" spans="1:10" ht="12.75" customHeight="1" x14ac:dyDescent="0.2"/>
    <row r="3" spans="1:10" ht="13.5" thickBot="1" x14ac:dyDescent="0.25">
      <c r="A3" s="29" t="s">
        <v>162</v>
      </c>
      <c r="B3" s="29" t="s">
        <v>161</v>
      </c>
      <c r="C3" s="29"/>
      <c r="D3" s="29"/>
      <c r="E3" s="29"/>
      <c r="F3" s="29"/>
      <c r="G3" s="29"/>
      <c r="H3" s="29"/>
      <c r="I3" s="29"/>
      <c r="J3" s="29"/>
    </row>
    <row r="4" spans="1:10" x14ac:dyDescent="0.2">
      <c r="A4" s="29"/>
      <c r="B4" s="29"/>
      <c r="C4" s="29"/>
      <c r="D4" s="29"/>
      <c r="E4" s="29"/>
      <c r="F4" s="29"/>
      <c r="G4" s="29"/>
      <c r="H4" s="29"/>
      <c r="I4" s="29"/>
      <c r="J4" s="29"/>
    </row>
    <row r="5" spans="1:10" x14ac:dyDescent="0.2">
      <c r="A5" s="29"/>
      <c r="B5" s="29"/>
      <c r="C5" s="29" t="s">
        <v>95</v>
      </c>
      <c r="D5" s="29"/>
      <c r="E5" s="29"/>
      <c r="F5" s="29"/>
      <c r="G5" s="29" t="s">
        <v>94</v>
      </c>
      <c r="H5" s="29"/>
      <c r="I5" s="29"/>
      <c r="J5" s="29"/>
    </row>
    <row r="6" spans="1:10" x14ac:dyDescent="0.2">
      <c r="A6" s="29" t="s">
        <v>258</v>
      </c>
      <c r="B6" s="29" t="s">
        <v>472</v>
      </c>
      <c r="C6" s="29" t="s">
        <v>34</v>
      </c>
      <c r="D6" s="29" t="s">
        <v>259</v>
      </c>
      <c r="E6" s="29" t="s">
        <v>69</v>
      </c>
      <c r="F6" s="29" t="s">
        <v>33</v>
      </c>
      <c r="G6" s="29" t="s">
        <v>34</v>
      </c>
      <c r="H6" s="29" t="s">
        <v>259</v>
      </c>
      <c r="I6" s="29" t="s">
        <v>69</v>
      </c>
      <c r="J6" s="29" t="s">
        <v>33</v>
      </c>
    </row>
    <row r="7" spans="1:10" x14ac:dyDescent="0.2">
      <c r="A7" s="29" t="s">
        <v>260</v>
      </c>
      <c r="B7" s="29"/>
      <c r="C7" s="29" t="s">
        <v>474</v>
      </c>
      <c r="D7" s="29" t="s">
        <v>493</v>
      </c>
      <c r="E7" s="29" t="s">
        <v>474</v>
      </c>
      <c r="F7" s="29" t="s">
        <v>474</v>
      </c>
      <c r="G7" s="29" t="s">
        <v>474</v>
      </c>
      <c r="H7" s="29" t="s">
        <v>493</v>
      </c>
      <c r="I7" s="29" t="s">
        <v>474</v>
      </c>
      <c r="J7" s="29" t="s">
        <v>474</v>
      </c>
    </row>
    <row r="8" spans="1:10" x14ac:dyDescent="0.2">
      <c r="A8" s="581">
        <v>3009</v>
      </c>
      <c r="B8" s="581" t="s">
        <v>462</v>
      </c>
      <c r="C8" s="582">
        <v>46820</v>
      </c>
      <c r="D8" s="582">
        <v>12250</v>
      </c>
      <c r="E8" s="582">
        <v>6350</v>
      </c>
      <c r="F8" s="34">
        <v>7760</v>
      </c>
      <c r="G8" s="581">
        <f>+ROUND(C8/1.05,-1)</f>
        <v>44590</v>
      </c>
      <c r="H8" s="582">
        <f>+ROUND(D8/1.05,-1)</f>
        <v>11670</v>
      </c>
      <c r="I8" s="582">
        <f t="shared" ref="I8:I15" si="0">+ROUND(E8/1.1,-1)</f>
        <v>5770</v>
      </c>
      <c r="J8" s="582">
        <f t="shared" ref="J8:J17" si="1">+ROUND(F8/1.02,-1)</f>
        <v>7610</v>
      </c>
    </row>
    <row r="9" spans="1:10" x14ac:dyDescent="0.2">
      <c r="A9" s="581">
        <v>3003</v>
      </c>
      <c r="B9" s="581" t="s">
        <v>400</v>
      </c>
      <c r="C9" s="582">
        <v>46820</v>
      </c>
      <c r="D9" s="582" t="s">
        <v>339</v>
      </c>
      <c r="E9" s="582">
        <v>6350</v>
      </c>
      <c r="F9" s="34">
        <v>7760</v>
      </c>
      <c r="G9" s="581">
        <f t="shared" ref="G9:H17" si="2">+ROUND(C9/1.05,-1)</f>
        <v>44590</v>
      </c>
      <c r="H9" s="582"/>
      <c r="I9" s="582">
        <f t="shared" si="0"/>
        <v>5770</v>
      </c>
      <c r="J9" s="582">
        <f t="shared" si="1"/>
        <v>7610</v>
      </c>
    </row>
    <row r="10" spans="1:10" x14ac:dyDescent="0.2">
      <c r="A10" s="581">
        <v>3017</v>
      </c>
      <c r="B10" s="581" t="s">
        <v>70</v>
      </c>
      <c r="C10" s="34">
        <v>55570</v>
      </c>
      <c r="D10" s="582">
        <v>8750</v>
      </c>
      <c r="E10" s="582">
        <v>8140</v>
      </c>
      <c r="F10" s="34">
        <v>7760</v>
      </c>
      <c r="G10" s="581">
        <f t="shared" si="2"/>
        <v>52920</v>
      </c>
      <c r="H10" s="582">
        <f t="shared" si="2"/>
        <v>8330</v>
      </c>
      <c r="I10" s="582">
        <f t="shared" si="0"/>
        <v>7400</v>
      </c>
      <c r="J10" s="582">
        <f t="shared" si="1"/>
        <v>7610</v>
      </c>
    </row>
    <row r="11" spans="1:10" x14ac:dyDescent="0.2">
      <c r="A11" s="581">
        <v>3046</v>
      </c>
      <c r="B11" s="581" t="s">
        <v>71</v>
      </c>
      <c r="C11" s="34">
        <v>39370</v>
      </c>
      <c r="D11" s="582">
        <v>8750</v>
      </c>
      <c r="E11" s="582">
        <v>8140</v>
      </c>
      <c r="F11" s="34">
        <v>7760</v>
      </c>
      <c r="G11" s="581">
        <f t="shared" si="2"/>
        <v>37500</v>
      </c>
      <c r="H11" s="582">
        <f t="shared" si="2"/>
        <v>8330</v>
      </c>
      <c r="I11" s="582">
        <f t="shared" si="0"/>
        <v>7400</v>
      </c>
      <c r="J11" s="582">
        <f t="shared" si="1"/>
        <v>7610</v>
      </c>
    </row>
    <row r="12" spans="1:10" x14ac:dyDescent="0.2">
      <c r="A12" s="581"/>
      <c r="B12" s="581" t="s">
        <v>935</v>
      </c>
      <c r="C12" s="34">
        <v>49580</v>
      </c>
      <c r="D12" s="582">
        <v>8750</v>
      </c>
      <c r="E12" s="582">
        <v>8140</v>
      </c>
      <c r="F12" s="34">
        <v>7760</v>
      </c>
      <c r="G12" s="581">
        <f t="shared" si="2"/>
        <v>47220</v>
      </c>
      <c r="H12" s="582">
        <f t="shared" si="2"/>
        <v>8330</v>
      </c>
      <c r="I12" s="582">
        <f t="shared" si="0"/>
        <v>7400</v>
      </c>
      <c r="J12" s="582">
        <f t="shared" si="1"/>
        <v>7610</v>
      </c>
    </row>
    <row r="13" spans="1:10" x14ac:dyDescent="0.2">
      <c r="A13" s="581">
        <v>3021</v>
      </c>
      <c r="B13" s="581" t="s">
        <v>330</v>
      </c>
      <c r="C13" s="34">
        <v>73120</v>
      </c>
      <c r="D13" s="582">
        <v>19100</v>
      </c>
      <c r="E13" s="582">
        <v>10300</v>
      </c>
      <c r="F13" s="34">
        <v>7760</v>
      </c>
      <c r="G13" s="581">
        <f t="shared" si="2"/>
        <v>69640</v>
      </c>
      <c r="H13" s="582">
        <f t="shared" si="2"/>
        <v>18190</v>
      </c>
      <c r="I13" s="582">
        <f t="shared" si="0"/>
        <v>9360</v>
      </c>
      <c r="J13" s="582">
        <f t="shared" si="1"/>
        <v>7610</v>
      </c>
    </row>
    <row r="14" spans="1:10" x14ac:dyDescent="0.2">
      <c r="A14" s="581">
        <v>3079</v>
      </c>
      <c r="B14" s="581" t="s">
        <v>72</v>
      </c>
      <c r="C14" s="34">
        <v>36030</v>
      </c>
      <c r="D14" s="582">
        <v>12250</v>
      </c>
      <c r="E14" s="582">
        <v>7380</v>
      </c>
      <c r="F14" s="34">
        <v>7760</v>
      </c>
      <c r="G14" s="581">
        <f t="shared" si="2"/>
        <v>34310</v>
      </c>
      <c r="H14" s="582">
        <f t="shared" si="2"/>
        <v>11670</v>
      </c>
      <c r="I14" s="582">
        <f t="shared" si="0"/>
        <v>6710</v>
      </c>
      <c r="J14" s="582">
        <f t="shared" si="1"/>
        <v>7610</v>
      </c>
    </row>
    <row r="15" spans="1:10" x14ac:dyDescent="0.2">
      <c r="A15" s="581">
        <v>3028</v>
      </c>
      <c r="B15" s="581" t="s">
        <v>63</v>
      </c>
      <c r="C15" s="34">
        <v>46820</v>
      </c>
      <c r="D15" s="582">
        <v>12250</v>
      </c>
      <c r="E15" s="582">
        <v>6350</v>
      </c>
      <c r="F15" s="34">
        <v>7760</v>
      </c>
      <c r="G15" s="581">
        <f t="shared" si="2"/>
        <v>44590</v>
      </c>
      <c r="H15" s="582">
        <f t="shared" si="2"/>
        <v>11670</v>
      </c>
      <c r="I15" s="582">
        <f t="shared" si="0"/>
        <v>5770</v>
      </c>
      <c r="J15" s="582">
        <f t="shared" si="1"/>
        <v>7610</v>
      </c>
    </row>
    <row r="16" spans="1:10" ht="13.5" customHeight="1" x14ac:dyDescent="0.2">
      <c r="A16" s="581">
        <v>3001</v>
      </c>
      <c r="B16" s="581" t="s">
        <v>68</v>
      </c>
      <c r="C16" s="34">
        <v>64730</v>
      </c>
      <c r="D16" s="582" t="s">
        <v>339</v>
      </c>
      <c r="E16" s="582">
        <v>11570</v>
      </c>
      <c r="F16" s="34">
        <v>7760</v>
      </c>
      <c r="G16" s="581">
        <f t="shared" si="2"/>
        <v>61650</v>
      </c>
      <c r="H16" s="581"/>
      <c r="I16" s="582">
        <v>11020</v>
      </c>
      <c r="J16" s="582">
        <f t="shared" si="1"/>
        <v>7610</v>
      </c>
    </row>
    <row r="17" spans="1:10" x14ac:dyDescent="0.2">
      <c r="A17" s="581">
        <v>3001</v>
      </c>
      <c r="B17" s="581" t="s">
        <v>573</v>
      </c>
      <c r="C17" s="34">
        <v>58360</v>
      </c>
      <c r="D17" s="582" t="s">
        <v>339</v>
      </c>
      <c r="E17" s="582">
        <v>11570</v>
      </c>
      <c r="F17" s="34">
        <v>7760</v>
      </c>
      <c r="G17" s="581">
        <f t="shared" si="2"/>
        <v>55580</v>
      </c>
      <c r="H17" s="581"/>
      <c r="I17" s="582">
        <v>11020</v>
      </c>
      <c r="J17" s="582">
        <f t="shared" si="1"/>
        <v>7610</v>
      </c>
    </row>
    <row r="18" spans="1:10" ht="12.75" customHeight="1" x14ac:dyDescent="0.2">
      <c r="A18" s="581"/>
      <c r="B18" s="581"/>
      <c r="C18" s="581"/>
      <c r="D18" s="581"/>
      <c r="E18" s="581"/>
      <c r="F18" s="581"/>
      <c r="G18" s="581"/>
      <c r="H18" s="581"/>
      <c r="I18" s="581"/>
      <c r="J18" s="581"/>
    </row>
    <row r="19" spans="1:10" ht="26.25" customHeight="1" x14ac:dyDescent="0.2">
      <c r="A19" s="581"/>
      <c r="B19" s="581" t="s">
        <v>524</v>
      </c>
      <c r="C19" s="581"/>
      <c r="D19" s="581"/>
      <c r="E19" s="581"/>
      <c r="F19" s="582">
        <v>422360</v>
      </c>
      <c r="G19" s="581"/>
      <c r="H19" s="581"/>
      <c r="I19" s="581"/>
      <c r="J19" s="581"/>
    </row>
    <row r="20" spans="1:10" x14ac:dyDescent="0.2">
      <c r="A20" s="581"/>
      <c r="B20" s="581" t="s">
        <v>391</v>
      </c>
      <c r="C20" s="581"/>
      <c r="D20" s="581"/>
      <c r="E20" s="581"/>
      <c r="F20" s="581"/>
      <c r="G20" s="581"/>
      <c r="H20" s="581"/>
      <c r="I20" s="581"/>
      <c r="J20" s="581"/>
    </row>
    <row r="21" spans="1:10" x14ac:dyDescent="0.2">
      <c r="A21" s="581"/>
      <c r="B21" s="581" t="s">
        <v>463</v>
      </c>
      <c r="C21" s="582">
        <v>9740</v>
      </c>
      <c r="D21" s="581"/>
      <c r="E21" s="581"/>
      <c r="F21" s="581"/>
      <c r="G21" s="581"/>
      <c r="H21" s="581"/>
      <c r="I21" s="581"/>
      <c r="J21" s="581"/>
    </row>
    <row r="22" spans="1:10" x14ac:dyDescent="0.2">
      <c r="A22" s="581"/>
      <c r="B22" s="581" t="s">
        <v>464</v>
      </c>
      <c r="C22" s="582">
        <v>9740</v>
      </c>
      <c r="D22" s="581"/>
      <c r="E22" s="581"/>
      <c r="F22" s="581"/>
      <c r="G22" s="581"/>
      <c r="H22" s="581"/>
      <c r="I22" s="581"/>
      <c r="J22" s="581"/>
    </row>
    <row r="23" spans="1:10" x14ac:dyDescent="0.2">
      <c r="A23" s="581"/>
      <c r="B23" s="581" t="s">
        <v>465</v>
      </c>
      <c r="C23" s="582">
        <v>9740</v>
      </c>
      <c r="D23" s="581"/>
      <c r="E23" s="581"/>
      <c r="F23" s="581"/>
      <c r="G23" s="581"/>
      <c r="H23" s="581"/>
      <c r="I23" s="581"/>
      <c r="J23" s="581"/>
    </row>
    <row r="24" spans="1:10" x14ac:dyDescent="0.2">
      <c r="A24" s="581"/>
      <c r="B24" s="581" t="s">
        <v>800</v>
      </c>
      <c r="C24" s="582">
        <v>9740</v>
      </c>
      <c r="D24" s="581"/>
      <c r="E24" s="581"/>
      <c r="F24" s="581"/>
      <c r="G24" s="581"/>
      <c r="H24" s="581"/>
      <c r="I24" s="581"/>
      <c r="J24" s="581"/>
    </row>
    <row r="25" spans="1:10" x14ac:dyDescent="0.2">
      <c r="A25" s="581"/>
      <c r="B25" s="581" t="s">
        <v>801</v>
      </c>
      <c r="C25" s="582">
        <v>9740</v>
      </c>
      <c r="D25" s="581"/>
      <c r="E25" s="581"/>
      <c r="F25" s="581"/>
      <c r="G25" s="581"/>
      <c r="H25" s="581"/>
      <c r="I25" s="581"/>
      <c r="J25" s="581"/>
    </row>
    <row r="26" spans="1:10" x14ac:dyDescent="0.2">
      <c r="A26" s="581"/>
      <c r="B26" s="581" t="s">
        <v>466</v>
      </c>
      <c r="C26" s="582">
        <v>9740</v>
      </c>
      <c r="D26" s="581"/>
      <c r="E26" s="581"/>
      <c r="F26" s="581"/>
      <c r="G26" s="581"/>
      <c r="H26" s="581"/>
      <c r="I26" s="581"/>
      <c r="J26" s="581"/>
    </row>
    <row r="27" spans="1:10" x14ac:dyDescent="0.2">
      <c r="A27" s="581"/>
      <c r="B27" s="581" t="s">
        <v>936</v>
      </c>
      <c r="C27" s="581"/>
      <c r="D27" s="581"/>
      <c r="E27" s="581"/>
      <c r="F27" s="581"/>
      <c r="G27" s="581"/>
      <c r="H27" s="581"/>
      <c r="I27" s="581"/>
      <c r="J27" s="581"/>
    </row>
    <row r="28" spans="1:10" x14ac:dyDescent="0.2">
      <c r="A28" s="581"/>
      <c r="B28" s="581"/>
      <c r="C28" s="581"/>
      <c r="D28" s="581"/>
      <c r="E28" s="581"/>
      <c r="F28" s="581"/>
      <c r="G28" s="581"/>
      <c r="H28" s="581"/>
      <c r="I28" s="581"/>
      <c r="J28" s="581"/>
    </row>
    <row r="29" spans="1:10" x14ac:dyDescent="0.2">
      <c r="A29" s="581"/>
      <c r="B29" s="581" t="s">
        <v>520</v>
      </c>
      <c r="C29" s="581" t="s">
        <v>521</v>
      </c>
      <c r="D29" s="581"/>
      <c r="E29" s="581"/>
      <c r="F29" s="581"/>
      <c r="G29" s="581"/>
      <c r="H29" s="581"/>
      <c r="I29" s="581"/>
      <c r="J29" s="581"/>
    </row>
    <row r="30" spans="1:10" x14ac:dyDescent="0.2">
      <c r="A30" s="581"/>
      <c r="B30" s="581"/>
      <c r="C30" s="581"/>
      <c r="D30" s="581"/>
      <c r="E30" s="581"/>
      <c r="F30" s="581"/>
      <c r="G30" s="581"/>
      <c r="H30" s="581"/>
      <c r="I30" s="581"/>
      <c r="J30" s="581"/>
    </row>
    <row r="31" spans="1:10" x14ac:dyDescent="0.2">
      <c r="A31" s="581"/>
      <c r="B31" s="581"/>
      <c r="C31" s="581"/>
      <c r="D31" s="581"/>
      <c r="E31" s="581"/>
      <c r="F31" s="581"/>
      <c r="G31" s="581"/>
      <c r="H31" s="581"/>
      <c r="I31" s="581"/>
      <c r="J31" s="581"/>
    </row>
    <row r="32" spans="1:10" x14ac:dyDescent="0.2">
      <c r="A32" s="581"/>
      <c r="B32" s="581" t="s">
        <v>99</v>
      </c>
      <c r="C32" s="582">
        <v>941190</v>
      </c>
      <c r="D32" s="581" t="s">
        <v>790</v>
      </c>
      <c r="E32" s="581"/>
      <c r="F32" s="581"/>
      <c r="G32" s="581"/>
      <c r="H32" s="581"/>
      <c r="I32" s="581"/>
      <c r="J32" s="581"/>
    </row>
    <row r="33" spans="1:10" x14ac:dyDescent="0.2">
      <c r="A33" s="581"/>
      <c r="B33" s="581" t="s">
        <v>389</v>
      </c>
      <c r="C33" s="582">
        <v>941190</v>
      </c>
      <c r="D33" s="581" t="s">
        <v>790</v>
      </c>
      <c r="E33" s="581"/>
      <c r="F33" s="581"/>
      <c r="G33" s="581"/>
      <c r="H33" s="581"/>
      <c r="I33" s="581"/>
      <c r="J33" s="581"/>
    </row>
    <row r="34" spans="1:10" x14ac:dyDescent="0.2">
      <c r="A34" s="581"/>
      <c r="B34" s="581" t="s">
        <v>390</v>
      </c>
      <c r="C34" s="582">
        <v>235300</v>
      </c>
      <c r="D34" s="581" t="s">
        <v>790</v>
      </c>
      <c r="E34" s="581"/>
      <c r="F34" s="581"/>
      <c r="G34" s="581"/>
      <c r="H34" s="581"/>
      <c r="I34" s="581"/>
      <c r="J34" s="581"/>
    </row>
    <row r="35" spans="1:10" x14ac:dyDescent="0.2">
      <c r="A35" s="581"/>
      <c r="B35" s="581" t="s">
        <v>522</v>
      </c>
      <c r="C35" s="582">
        <v>282360</v>
      </c>
      <c r="D35" s="581" t="s">
        <v>790</v>
      </c>
      <c r="E35" s="581"/>
      <c r="F35" s="581"/>
      <c r="G35" s="581"/>
      <c r="H35" s="581"/>
      <c r="I35" s="581"/>
      <c r="J35" s="581"/>
    </row>
    <row r="36" spans="1:10" x14ac:dyDescent="0.2">
      <c r="A36" s="581"/>
      <c r="B36" s="581"/>
      <c r="C36" s="581"/>
      <c r="D36" s="581"/>
      <c r="E36" s="581"/>
      <c r="F36" s="581"/>
      <c r="G36" s="581"/>
      <c r="H36" s="581"/>
      <c r="I36" s="581"/>
      <c r="J36" s="581"/>
    </row>
    <row r="37" spans="1:10" x14ac:dyDescent="0.2">
      <c r="A37" s="581"/>
      <c r="B37" s="581" t="s">
        <v>937</v>
      </c>
      <c r="C37" s="581"/>
      <c r="D37" s="581"/>
      <c r="E37" s="581"/>
      <c r="F37" s="581"/>
      <c r="G37" s="581"/>
      <c r="H37" s="581"/>
      <c r="I37" s="581"/>
      <c r="J37" s="581"/>
    </row>
  </sheetData>
  <mergeCells count="1">
    <mergeCell ref="A1:B1"/>
  </mergeCells>
  <phoneticPr fontId="4"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enableFormatConditionsCalculation="0"/>
  <dimension ref="A1:J6"/>
  <sheetViews>
    <sheetView zoomScale="80" zoomScaleNormal="80" workbookViewId="0">
      <selection sqref="A1:J1"/>
    </sheetView>
  </sheetViews>
  <sheetFormatPr defaultRowHeight="12.75" x14ac:dyDescent="0.2"/>
  <cols>
    <col min="1" max="1" width="40.7109375" customWidth="1"/>
    <col min="2" max="2" width="16.7109375" customWidth="1"/>
    <col min="3" max="3" width="18.7109375" customWidth="1"/>
  </cols>
  <sheetData>
    <row r="1" spans="1:10" ht="21" thickBot="1" x14ac:dyDescent="0.25">
      <c r="A1" s="596" t="s">
        <v>899</v>
      </c>
      <c r="B1" s="597"/>
      <c r="C1" s="17"/>
      <c r="D1" s="27" t="s">
        <v>230</v>
      </c>
      <c r="E1" s="27"/>
      <c r="F1" s="28" t="s">
        <v>159</v>
      </c>
      <c r="G1" s="1"/>
      <c r="H1" s="1"/>
      <c r="I1" s="1"/>
      <c r="J1" s="1"/>
    </row>
    <row r="2" spans="1:10" ht="12.75" customHeight="1" x14ac:dyDescent="0.2"/>
    <row r="3" spans="1:10" ht="13.5" thickBot="1" x14ac:dyDescent="0.25">
      <c r="A3" t="s">
        <v>163</v>
      </c>
      <c r="B3" t="s">
        <v>160</v>
      </c>
    </row>
    <row r="5" spans="1:10" x14ac:dyDescent="0.2">
      <c r="B5" t="s">
        <v>253</v>
      </c>
      <c r="C5" t="s">
        <v>254</v>
      </c>
    </row>
    <row r="6" spans="1:10" x14ac:dyDescent="0.2">
      <c r="A6" t="s">
        <v>255</v>
      </c>
      <c r="B6">
        <v>35440</v>
      </c>
      <c r="C6">
        <v>16400</v>
      </c>
    </row>
  </sheetData>
  <mergeCells count="1">
    <mergeCell ref="A1:B1"/>
  </mergeCells>
  <phoneticPr fontId="4"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B1:F67"/>
  <sheetViews>
    <sheetView zoomScale="80" zoomScaleNormal="80" workbookViewId="0">
      <selection activeCell="B1" sqref="B1:E1"/>
    </sheetView>
  </sheetViews>
  <sheetFormatPr defaultRowHeight="12.75" x14ac:dyDescent="0.2"/>
  <cols>
    <col min="2" max="2" width="10.140625" customWidth="1"/>
    <col min="3" max="3" width="47.28515625" bestFit="1" customWidth="1"/>
    <col min="4" max="4" width="26.42578125" bestFit="1" customWidth="1"/>
    <col min="5" max="5" width="11.42578125" bestFit="1" customWidth="1"/>
    <col min="6" max="6" width="35.85546875" bestFit="1" customWidth="1"/>
  </cols>
  <sheetData>
    <row r="1" spans="2:6" ht="21" thickBot="1" x14ac:dyDescent="0.35">
      <c r="B1" s="588" t="s">
        <v>899</v>
      </c>
      <c r="C1" s="589"/>
      <c r="D1" s="589"/>
      <c r="E1" s="589"/>
      <c r="F1" s="18" t="s">
        <v>159</v>
      </c>
    </row>
    <row r="2" spans="2:6" ht="13.5" thickBot="1" x14ac:dyDescent="0.25"/>
    <row r="3" spans="2:6" ht="26.25" thickBot="1" x14ac:dyDescent="0.25">
      <c r="B3" s="19" t="s">
        <v>826</v>
      </c>
      <c r="C3" s="20" t="s">
        <v>225</v>
      </c>
      <c r="D3" s="20" t="s">
        <v>226</v>
      </c>
      <c r="E3" s="20" t="s">
        <v>958</v>
      </c>
      <c r="F3" s="21" t="s">
        <v>957</v>
      </c>
    </row>
    <row r="4" spans="2:6" ht="13.5" thickBot="1" x14ac:dyDescent="0.25"/>
    <row r="5" spans="2:6" x14ac:dyDescent="0.2">
      <c r="B5" s="22" t="s">
        <v>88</v>
      </c>
      <c r="C5" s="2" t="s">
        <v>87</v>
      </c>
      <c r="D5" s="2" t="s">
        <v>823</v>
      </c>
      <c r="E5" s="2" t="s">
        <v>827</v>
      </c>
      <c r="F5" s="22" t="s">
        <v>828</v>
      </c>
    </row>
    <row r="6" spans="2:6" x14ac:dyDescent="0.2">
      <c r="B6" s="23"/>
      <c r="C6" s="3"/>
      <c r="D6" s="3"/>
      <c r="E6" s="3"/>
      <c r="F6" s="23"/>
    </row>
    <row r="7" spans="2:6" x14ac:dyDescent="0.2">
      <c r="B7" s="23" t="s">
        <v>1</v>
      </c>
      <c r="C7" s="3" t="s">
        <v>829</v>
      </c>
      <c r="D7" s="3" t="s">
        <v>579</v>
      </c>
      <c r="E7" s="3" t="s">
        <v>830</v>
      </c>
      <c r="F7" s="23" t="s">
        <v>831</v>
      </c>
    </row>
    <row r="8" spans="2:6" x14ac:dyDescent="0.2">
      <c r="B8" s="23"/>
      <c r="C8" s="3"/>
      <c r="D8" s="3"/>
      <c r="E8" s="3"/>
      <c r="F8" s="23"/>
    </row>
    <row r="9" spans="2:6" x14ac:dyDescent="0.2">
      <c r="B9" s="23" t="s">
        <v>331</v>
      </c>
      <c r="C9" s="3" t="s">
        <v>64</v>
      </c>
      <c r="D9" s="3" t="s">
        <v>824</v>
      </c>
      <c r="E9" s="3" t="s">
        <v>832</v>
      </c>
      <c r="F9" s="23" t="s">
        <v>833</v>
      </c>
    </row>
    <row r="10" spans="2:6" x14ac:dyDescent="0.2">
      <c r="B10" s="23"/>
      <c r="C10" s="3"/>
      <c r="D10" s="3"/>
      <c r="E10" s="3"/>
      <c r="F10" s="23"/>
    </row>
    <row r="11" spans="2:6" x14ac:dyDescent="0.2">
      <c r="B11" s="23" t="s">
        <v>89</v>
      </c>
      <c r="C11" s="3" t="s">
        <v>834</v>
      </c>
      <c r="D11" s="3" t="s">
        <v>618</v>
      </c>
      <c r="E11" s="3" t="s">
        <v>835</v>
      </c>
      <c r="F11" s="23" t="s">
        <v>836</v>
      </c>
    </row>
    <row r="12" spans="2:6" x14ac:dyDescent="0.2">
      <c r="B12" s="23"/>
      <c r="C12" s="3"/>
      <c r="D12" s="3"/>
      <c r="E12" s="3"/>
      <c r="F12" s="23"/>
    </row>
    <row r="13" spans="2:6" x14ac:dyDescent="0.2">
      <c r="B13" s="23" t="s">
        <v>281</v>
      </c>
      <c r="C13" s="3" t="s">
        <v>423</v>
      </c>
      <c r="D13" s="3" t="s">
        <v>823</v>
      </c>
      <c r="E13" s="3" t="s">
        <v>827</v>
      </c>
      <c r="F13" s="23" t="s">
        <v>828</v>
      </c>
    </row>
    <row r="14" spans="2:6" x14ac:dyDescent="0.2">
      <c r="B14" s="23"/>
      <c r="C14" s="3"/>
      <c r="D14" s="3"/>
      <c r="E14" s="3"/>
      <c r="F14" s="23"/>
    </row>
    <row r="15" spans="2:6" x14ac:dyDescent="0.2">
      <c r="B15" s="23" t="s">
        <v>484</v>
      </c>
      <c r="C15" s="3" t="s">
        <v>378</v>
      </c>
      <c r="D15" s="3" t="s">
        <v>915</v>
      </c>
      <c r="E15" s="3" t="s">
        <v>916</v>
      </c>
      <c r="F15" s="23" t="s">
        <v>917</v>
      </c>
    </row>
    <row r="16" spans="2:6" x14ac:dyDescent="0.2">
      <c r="B16" s="23"/>
      <c r="C16" s="3"/>
      <c r="D16" s="3"/>
      <c r="E16" s="3"/>
      <c r="F16" s="23"/>
    </row>
    <row r="17" spans="2:6" x14ac:dyDescent="0.2">
      <c r="B17" s="23" t="s">
        <v>552</v>
      </c>
      <c r="C17" s="3" t="s">
        <v>551</v>
      </c>
      <c r="D17" s="3" t="s">
        <v>947</v>
      </c>
      <c r="E17" s="3" t="s">
        <v>989</v>
      </c>
      <c r="F17" s="23" t="s">
        <v>950</v>
      </c>
    </row>
    <row r="18" spans="2:6" x14ac:dyDescent="0.2">
      <c r="B18" s="23"/>
      <c r="C18" s="3"/>
      <c r="D18" s="3"/>
      <c r="E18" s="3"/>
      <c r="F18" s="23"/>
    </row>
    <row r="19" spans="2:6" x14ac:dyDescent="0.2">
      <c r="B19" s="23" t="s">
        <v>489</v>
      </c>
      <c r="C19" s="3" t="s">
        <v>100</v>
      </c>
      <c r="D19" s="3" t="s">
        <v>824</v>
      </c>
      <c r="E19" s="3" t="s">
        <v>832</v>
      </c>
      <c r="F19" s="23" t="s">
        <v>839</v>
      </c>
    </row>
    <row r="20" spans="2:6" x14ac:dyDescent="0.2">
      <c r="B20" s="23"/>
      <c r="C20" s="3"/>
      <c r="D20" s="3"/>
      <c r="E20" s="3"/>
      <c r="F20" s="23"/>
    </row>
    <row r="21" spans="2:6" x14ac:dyDescent="0.2">
      <c r="B21" s="23" t="s">
        <v>486</v>
      </c>
      <c r="C21" s="3" t="s">
        <v>485</v>
      </c>
      <c r="D21" s="3" t="s">
        <v>823</v>
      </c>
      <c r="E21" s="3" t="s">
        <v>827</v>
      </c>
      <c r="F21" s="23" t="s">
        <v>840</v>
      </c>
    </row>
    <row r="22" spans="2:6" x14ac:dyDescent="0.2">
      <c r="B22" s="23"/>
      <c r="C22" s="3"/>
      <c r="D22" s="3"/>
      <c r="E22" s="3"/>
      <c r="F22" s="23"/>
    </row>
    <row r="23" spans="2:6" x14ac:dyDescent="0.2">
      <c r="B23" s="23" t="s">
        <v>605</v>
      </c>
      <c r="C23" s="3" t="s">
        <v>575</v>
      </c>
      <c r="D23" s="3" t="s">
        <v>823</v>
      </c>
      <c r="E23" s="3" t="s">
        <v>827</v>
      </c>
      <c r="F23" s="23" t="s">
        <v>828</v>
      </c>
    </row>
    <row r="24" spans="2:6" x14ac:dyDescent="0.2">
      <c r="B24" s="23"/>
      <c r="C24" s="3"/>
      <c r="D24" s="3"/>
      <c r="E24" s="3"/>
      <c r="F24" s="23"/>
    </row>
    <row r="25" spans="2:6" x14ac:dyDescent="0.2">
      <c r="B25" s="23" t="s">
        <v>30</v>
      </c>
      <c r="C25" s="3" t="s">
        <v>396</v>
      </c>
      <c r="D25" s="3" t="s">
        <v>823</v>
      </c>
      <c r="E25" s="3" t="s">
        <v>827</v>
      </c>
      <c r="F25" s="23" t="s">
        <v>840</v>
      </c>
    </row>
    <row r="26" spans="2:6" x14ac:dyDescent="0.2">
      <c r="B26" s="23"/>
      <c r="C26" s="3"/>
      <c r="D26" s="3"/>
      <c r="E26" s="3"/>
      <c r="F26" s="23"/>
    </row>
    <row r="27" spans="2:6" x14ac:dyDescent="0.2">
      <c r="B27" s="23" t="s">
        <v>329</v>
      </c>
      <c r="C27" s="3" t="s">
        <v>140</v>
      </c>
      <c r="D27" s="3" t="s">
        <v>823</v>
      </c>
      <c r="E27" s="3" t="s">
        <v>827</v>
      </c>
      <c r="F27" s="23" t="s">
        <v>840</v>
      </c>
    </row>
    <row r="28" spans="2:6" x14ac:dyDescent="0.2">
      <c r="B28" s="23"/>
      <c r="C28" s="3"/>
      <c r="D28" s="3"/>
      <c r="E28" s="3"/>
      <c r="F28" s="23"/>
    </row>
    <row r="29" spans="2:6" x14ac:dyDescent="0.2">
      <c r="B29" s="23" t="s">
        <v>487</v>
      </c>
      <c r="C29" s="3" t="s">
        <v>379</v>
      </c>
      <c r="D29" s="3" t="s">
        <v>279</v>
      </c>
      <c r="E29" s="3" t="s">
        <v>841</v>
      </c>
      <c r="F29" s="23" t="s">
        <v>842</v>
      </c>
    </row>
    <row r="30" spans="2:6" x14ac:dyDescent="0.2">
      <c r="B30" s="23"/>
      <c r="C30" s="3"/>
      <c r="D30" s="3"/>
      <c r="E30" s="3"/>
      <c r="F30" s="23"/>
    </row>
    <row r="31" spans="2:6" x14ac:dyDescent="0.2">
      <c r="B31" s="23" t="s">
        <v>483</v>
      </c>
      <c r="C31" s="3" t="s">
        <v>406</v>
      </c>
      <c r="D31" s="3" t="s">
        <v>279</v>
      </c>
      <c r="E31" s="3" t="s">
        <v>841</v>
      </c>
      <c r="F31" s="23" t="s">
        <v>842</v>
      </c>
    </row>
    <row r="32" spans="2:6" x14ac:dyDescent="0.2">
      <c r="B32" s="23"/>
      <c r="C32" s="3"/>
      <c r="D32" s="3"/>
      <c r="E32" s="3"/>
      <c r="F32" s="23"/>
    </row>
    <row r="33" spans="2:6" x14ac:dyDescent="0.2">
      <c r="B33" s="23" t="s">
        <v>488</v>
      </c>
      <c r="C33" s="3" t="s">
        <v>458</v>
      </c>
      <c r="D33" s="3" t="s">
        <v>824</v>
      </c>
      <c r="E33" s="3" t="s">
        <v>832</v>
      </c>
      <c r="F33" s="23" t="s">
        <v>839</v>
      </c>
    </row>
    <row r="34" spans="2:6" ht="12.75" customHeight="1" x14ac:dyDescent="0.2">
      <c r="B34" s="23"/>
      <c r="C34" s="3"/>
      <c r="D34" s="3"/>
      <c r="E34" s="3"/>
      <c r="F34" s="23"/>
    </row>
    <row r="35" spans="2:6" x14ac:dyDescent="0.2">
      <c r="B35" s="23" t="s">
        <v>489</v>
      </c>
      <c r="C35" s="3" t="s">
        <v>244</v>
      </c>
      <c r="D35" s="3" t="s">
        <v>824</v>
      </c>
      <c r="E35" s="3" t="s">
        <v>832</v>
      </c>
      <c r="F35" s="23" t="s">
        <v>839</v>
      </c>
    </row>
    <row r="36" spans="2:6" x14ac:dyDescent="0.2">
      <c r="B36" s="23"/>
      <c r="C36" s="3"/>
      <c r="D36" s="3"/>
      <c r="E36" s="3"/>
      <c r="F36" s="23"/>
    </row>
    <row r="37" spans="2:6" x14ac:dyDescent="0.2">
      <c r="B37" s="23" t="s">
        <v>281</v>
      </c>
      <c r="C37" s="3" t="s">
        <v>424</v>
      </c>
      <c r="D37" s="3" t="s">
        <v>823</v>
      </c>
      <c r="E37" s="3" t="s">
        <v>827</v>
      </c>
      <c r="F37" s="23" t="s">
        <v>840</v>
      </c>
    </row>
    <row r="38" spans="2:6" x14ac:dyDescent="0.2">
      <c r="B38" s="23"/>
      <c r="C38" s="3"/>
      <c r="D38" s="3"/>
      <c r="E38" s="3"/>
      <c r="F38" s="23"/>
    </row>
    <row r="39" spans="2:6" x14ac:dyDescent="0.2">
      <c r="B39" s="23" t="s">
        <v>591</v>
      </c>
      <c r="C39" s="3" t="s">
        <v>914</v>
      </c>
      <c r="D39" s="3" t="s">
        <v>915</v>
      </c>
      <c r="E39" s="3" t="s">
        <v>916</v>
      </c>
      <c r="F39" s="23" t="s">
        <v>917</v>
      </c>
    </row>
    <row r="40" spans="2:6" x14ac:dyDescent="0.2">
      <c r="B40" s="23"/>
      <c r="C40" s="3"/>
      <c r="D40" s="3"/>
      <c r="E40" s="3"/>
      <c r="F40" s="23"/>
    </row>
    <row r="41" spans="2:6" x14ac:dyDescent="0.2">
      <c r="B41" s="23" t="s">
        <v>621</v>
      </c>
      <c r="C41" s="3" t="s">
        <v>619</v>
      </c>
      <c r="D41" s="3" t="s">
        <v>947</v>
      </c>
      <c r="E41" s="349" t="s">
        <v>989</v>
      </c>
      <c r="F41" s="23" t="s">
        <v>950</v>
      </c>
    </row>
    <row r="42" spans="2:6" x14ac:dyDescent="0.2">
      <c r="B42" s="23"/>
      <c r="C42" s="3"/>
      <c r="D42" s="3"/>
      <c r="E42" s="3"/>
      <c r="F42" s="23"/>
    </row>
    <row r="43" spans="2:6" x14ac:dyDescent="0.2">
      <c r="B43" s="23" t="s">
        <v>82</v>
      </c>
      <c r="C43" s="3" t="s">
        <v>81</v>
      </c>
      <c r="D43" s="3" t="s">
        <v>823</v>
      </c>
      <c r="E43" s="3" t="s">
        <v>827</v>
      </c>
      <c r="F43" s="23" t="s">
        <v>840</v>
      </c>
    </row>
    <row r="44" spans="2:6" x14ac:dyDescent="0.2">
      <c r="B44" s="23"/>
      <c r="C44" s="3"/>
      <c r="D44" s="3"/>
      <c r="E44" s="3"/>
      <c r="F44" s="23"/>
    </row>
    <row r="45" spans="2:6" x14ac:dyDescent="0.2">
      <c r="B45" s="23" t="s">
        <v>257</v>
      </c>
      <c r="C45" s="3" t="s">
        <v>256</v>
      </c>
      <c r="D45" s="3" t="s">
        <v>824</v>
      </c>
      <c r="E45" s="3" t="s">
        <v>832</v>
      </c>
      <c r="F45" s="23" t="s">
        <v>839</v>
      </c>
    </row>
    <row r="46" spans="2:6" x14ac:dyDescent="0.2">
      <c r="B46" s="23"/>
      <c r="C46" s="3"/>
      <c r="D46" s="3"/>
      <c r="E46" s="3"/>
      <c r="F46" s="23"/>
    </row>
    <row r="47" spans="2:6" x14ac:dyDescent="0.2">
      <c r="B47" s="23" t="s">
        <v>231</v>
      </c>
      <c r="C47" s="3" t="s">
        <v>403</v>
      </c>
      <c r="D47" s="3" t="s">
        <v>824</v>
      </c>
      <c r="E47" s="3" t="s">
        <v>832</v>
      </c>
      <c r="F47" s="23" t="s">
        <v>839</v>
      </c>
    </row>
    <row r="48" spans="2:6" x14ac:dyDescent="0.2">
      <c r="B48" s="23"/>
      <c r="C48" s="3"/>
      <c r="D48" s="3"/>
      <c r="E48" s="3"/>
      <c r="F48" s="23"/>
    </row>
    <row r="49" spans="2:6" x14ac:dyDescent="0.2">
      <c r="B49" s="23" t="s">
        <v>418</v>
      </c>
      <c r="C49" s="3" t="s">
        <v>417</v>
      </c>
      <c r="D49" s="3" t="s">
        <v>951</v>
      </c>
      <c r="E49" s="3" t="s">
        <v>838</v>
      </c>
      <c r="F49" s="23" t="s">
        <v>952</v>
      </c>
    </row>
    <row r="50" spans="2:6" x14ac:dyDescent="0.2">
      <c r="B50" s="23"/>
      <c r="C50" s="3"/>
      <c r="D50" s="3"/>
      <c r="E50" s="3"/>
      <c r="F50" s="23"/>
    </row>
    <row r="51" spans="2:6" x14ac:dyDescent="0.2">
      <c r="B51" s="23" t="s">
        <v>223</v>
      </c>
      <c r="C51" s="3" t="s">
        <v>155</v>
      </c>
      <c r="D51" s="3" t="s">
        <v>824</v>
      </c>
      <c r="E51" s="3" t="s">
        <v>832</v>
      </c>
      <c r="F51" s="23" t="s">
        <v>839</v>
      </c>
    </row>
    <row r="52" spans="2:6" x14ac:dyDescent="0.2">
      <c r="B52" s="23"/>
      <c r="C52" s="3"/>
      <c r="D52" s="3"/>
      <c r="E52" s="3"/>
      <c r="F52" s="23"/>
    </row>
    <row r="53" spans="2:6" x14ac:dyDescent="0.2">
      <c r="B53" s="23" t="s">
        <v>419</v>
      </c>
      <c r="C53" s="3" t="s">
        <v>843</v>
      </c>
      <c r="D53" s="3" t="s">
        <v>823</v>
      </c>
      <c r="E53" s="3" t="s">
        <v>837</v>
      </c>
      <c r="F53" s="23" t="s">
        <v>953</v>
      </c>
    </row>
    <row r="54" spans="2:6" x14ac:dyDescent="0.2">
      <c r="B54" s="23"/>
      <c r="C54" s="3"/>
      <c r="D54" s="3"/>
      <c r="E54" s="3"/>
      <c r="F54" s="23"/>
    </row>
    <row r="55" spans="2:6" x14ac:dyDescent="0.2">
      <c r="B55" s="23" t="s">
        <v>421</v>
      </c>
      <c r="C55" s="3" t="s">
        <v>420</v>
      </c>
      <c r="D55" s="3" t="s">
        <v>954</v>
      </c>
      <c r="E55" s="3" t="s">
        <v>844</v>
      </c>
      <c r="F55" s="23" t="s">
        <v>955</v>
      </c>
    </row>
    <row r="56" spans="2:6" x14ac:dyDescent="0.2">
      <c r="B56" s="23"/>
      <c r="C56" s="3"/>
      <c r="D56" s="3"/>
      <c r="E56" s="3"/>
      <c r="F56" s="23"/>
    </row>
    <row r="57" spans="2:6" x14ac:dyDescent="0.2">
      <c r="B57" s="23" t="s">
        <v>471</v>
      </c>
      <c r="C57" s="3" t="s">
        <v>497</v>
      </c>
      <c r="D57" s="3" t="s">
        <v>948</v>
      </c>
      <c r="E57" s="3" t="s">
        <v>838</v>
      </c>
      <c r="F57" s="23" t="s">
        <v>949</v>
      </c>
    </row>
    <row r="58" spans="2:6" x14ac:dyDescent="0.2">
      <c r="B58" s="23"/>
      <c r="C58" s="3"/>
      <c r="D58" s="3"/>
      <c r="E58" s="3"/>
      <c r="F58" s="23"/>
    </row>
    <row r="59" spans="2:6" x14ac:dyDescent="0.2">
      <c r="B59" s="23" t="s">
        <v>486</v>
      </c>
      <c r="C59" s="3" t="s">
        <v>404</v>
      </c>
      <c r="D59" s="3" t="s">
        <v>823</v>
      </c>
      <c r="E59" s="3" t="s">
        <v>827</v>
      </c>
      <c r="F59" s="23" t="s">
        <v>840</v>
      </c>
    </row>
    <row r="60" spans="2:6" x14ac:dyDescent="0.2">
      <c r="B60" s="23"/>
      <c r="C60" s="3"/>
      <c r="D60" s="3"/>
      <c r="E60" s="3"/>
      <c r="F60" s="23"/>
    </row>
    <row r="61" spans="2:6" x14ac:dyDescent="0.2">
      <c r="B61" s="23" t="s">
        <v>529</v>
      </c>
      <c r="C61" s="3" t="s">
        <v>460</v>
      </c>
      <c r="D61" s="3" t="s">
        <v>947</v>
      </c>
      <c r="E61" s="349" t="s">
        <v>989</v>
      </c>
      <c r="F61" s="23" t="s">
        <v>956</v>
      </c>
    </row>
    <row r="62" spans="2:6" x14ac:dyDescent="0.2">
      <c r="B62" s="23"/>
      <c r="C62" s="3"/>
      <c r="D62" s="3"/>
      <c r="E62" s="3"/>
      <c r="F62" s="23"/>
    </row>
    <row r="63" spans="2:6" x14ac:dyDescent="0.2">
      <c r="B63" s="23" t="s">
        <v>549</v>
      </c>
      <c r="C63" s="3" t="s">
        <v>946</v>
      </c>
      <c r="D63" s="3" t="s">
        <v>947</v>
      </c>
      <c r="E63" s="349" t="s">
        <v>989</v>
      </c>
      <c r="F63" s="23" t="s">
        <v>950</v>
      </c>
    </row>
    <row r="64" spans="2:6" x14ac:dyDescent="0.2">
      <c r="B64" s="23"/>
      <c r="C64" s="3"/>
      <c r="D64" s="3"/>
      <c r="E64" s="3"/>
      <c r="F64" s="23"/>
    </row>
    <row r="65" spans="2:6" x14ac:dyDescent="0.2">
      <c r="B65" s="23" t="s">
        <v>90</v>
      </c>
      <c r="C65" s="3" t="s">
        <v>845</v>
      </c>
      <c r="D65" s="3" t="s">
        <v>618</v>
      </c>
      <c r="E65" s="3" t="s">
        <v>835</v>
      </c>
      <c r="F65" s="23" t="s">
        <v>846</v>
      </c>
    </row>
    <row r="66" spans="2:6" x14ac:dyDescent="0.2">
      <c r="B66" s="23"/>
      <c r="C66" s="3"/>
      <c r="D66" s="3"/>
      <c r="E66" s="3"/>
      <c r="F66" s="23"/>
    </row>
    <row r="67" spans="2:6" ht="13.5" thickBot="1" x14ac:dyDescent="0.25">
      <c r="B67" s="24" t="s">
        <v>96</v>
      </c>
      <c r="C67" s="4" t="s">
        <v>570</v>
      </c>
      <c r="D67" s="4" t="s">
        <v>579</v>
      </c>
      <c r="E67" s="4" t="s">
        <v>830</v>
      </c>
      <c r="F67" s="24" t="s">
        <v>847</v>
      </c>
    </row>
  </sheetData>
  <mergeCells count="1">
    <mergeCell ref="B1:E1"/>
  </mergeCells>
  <phoneticPr fontId="0" type="noConversion"/>
  <hyperlinks>
    <hyperlink ref="F1" location="Indhold!A1" display="Tilbage til indholdsoversigten"/>
    <hyperlink ref="F5" r:id="rId1"/>
    <hyperlink ref="F7" r:id="rId2"/>
    <hyperlink ref="F9" r:id="rId3"/>
    <hyperlink ref="F11" r:id="rId4"/>
    <hyperlink ref="F13" r:id="rId5"/>
    <hyperlink ref="F19" r:id="rId6"/>
    <hyperlink ref="F21" r:id="rId7"/>
    <hyperlink ref="F23" r:id="rId8"/>
    <hyperlink ref="F25" r:id="rId9"/>
    <hyperlink ref="F27" r:id="rId10"/>
    <hyperlink ref="F37" r:id="rId11"/>
    <hyperlink ref="F43" r:id="rId12"/>
    <hyperlink ref="F59" r:id="rId13"/>
    <hyperlink ref="F33" r:id="rId14"/>
    <hyperlink ref="F35" r:id="rId15"/>
    <hyperlink ref="F45" r:id="rId16"/>
    <hyperlink ref="F47" r:id="rId17"/>
    <hyperlink ref="F49" r:id="rId18"/>
    <hyperlink ref="F51" r:id="rId19"/>
    <hyperlink ref="F53" r:id="rId20"/>
    <hyperlink ref="F57" r:id="rId21"/>
    <hyperlink ref="F65" r:id="rId22"/>
    <hyperlink ref="F67" r:id="rId23"/>
    <hyperlink ref="F29" r:id="rId24" display="mailto:Ejnar.Lomholt@uvm.dk"/>
    <hyperlink ref="F31" r:id="rId25" display="mailto:Ejnar.Lomholt@uvm.dk"/>
    <hyperlink ref="F55" r:id="rId26"/>
    <hyperlink ref="F61" r:id="rId27"/>
    <hyperlink ref="F39" r:id="rId28"/>
    <hyperlink ref="F15" r:id="rId29"/>
    <hyperlink ref="F63" r:id="rId30"/>
    <hyperlink ref="F17" r:id="rId31"/>
    <hyperlink ref="F41" r:id="rId32"/>
  </hyperlinks>
  <pageMargins left="0.35433070866141736" right="0.27559055118110237" top="0.35433070866141736" bottom="0.35433070866141736" header="0" footer="0"/>
  <pageSetup paperSize="9" orientation="landscape" r:id="rId3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J1"/>
    </sheetView>
  </sheetViews>
  <sheetFormatPr defaultRowHeight="12.75" x14ac:dyDescent="0.2"/>
  <cols>
    <col min="1" max="1" width="19.140625" bestFit="1" customWidth="1"/>
    <col min="2" max="2" width="39.7109375" customWidth="1"/>
  </cols>
  <sheetData>
    <row r="1" spans="1:10" ht="21" thickBot="1" x14ac:dyDescent="0.25">
      <c r="A1" s="596" t="s">
        <v>899</v>
      </c>
      <c r="B1" s="597"/>
      <c r="C1" s="17"/>
      <c r="D1" s="27" t="s">
        <v>230</v>
      </c>
      <c r="E1" s="27"/>
      <c r="F1" s="28" t="s">
        <v>159</v>
      </c>
      <c r="G1" s="1"/>
      <c r="H1" s="1"/>
      <c r="I1" s="1"/>
      <c r="J1" s="1"/>
    </row>
    <row r="3" spans="1:10" x14ac:dyDescent="0.2">
      <c r="B3" t="s">
        <v>943</v>
      </c>
      <c r="C3" t="s">
        <v>942</v>
      </c>
    </row>
    <row r="5" spans="1:10" x14ac:dyDescent="0.2">
      <c r="B5" t="s">
        <v>93</v>
      </c>
      <c r="C5" t="s">
        <v>94</v>
      </c>
      <c r="E5" t="s">
        <v>95</v>
      </c>
    </row>
    <row r="6" spans="1:10" x14ac:dyDescent="0.2">
      <c r="A6" t="s">
        <v>258</v>
      </c>
      <c r="B6" t="s">
        <v>472</v>
      </c>
    </row>
    <row r="7" spans="1:10" x14ac:dyDescent="0.2">
      <c r="A7" t="s">
        <v>260</v>
      </c>
    </row>
    <row r="8" spans="1:10" x14ac:dyDescent="0.2">
      <c r="B8" t="s">
        <v>941</v>
      </c>
      <c r="C8">
        <v>38800</v>
      </c>
      <c r="E8">
        <f>+C8*1.11</f>
        <v>43068.000000000007</v>
      </c>
    </row>
    <row r="9" spans="1:10" x14ac:dyDescent="0.2">
      <c r="B9" t="s">
        <v>940</v>
      </c>
      <c r="C9">
        <v>20540</v>
      </c>
      <c r="E9">
        <f>+C9*1.11</f>
        <v>22799.4</v>
      </c>
    </row>
    <row r="11" spans="1:10" x14ac:dyDescent="0.2">
      <c r="B11" t="s">
        <v>537</v>
      </c>
      <c r="C11" t="s">
        <v>388</v>
      </c>
    </row>
    <row r="13" spans="1:10" x14ac:dyDescent="0.2">
      <c r="B13" t="s">
        <v>939</v>
      </c>
    </row>
    <row r="15" spans="1:10" x14ac:dyDescent="0.2">
      <c r="B15" t="s">
        <v>938</v>
      </c>
      <c r="C15">
        <v>423540</v>
      </c>
    </row>
  </sheetData>
  <mergeCells count="1">
    <mergeCell ref="A1:B1"/>
  </mergeCells>
  <hyperlinks>
    <hyperlink ref="C1" location="Indhold!A1" display="Tilbage til indholdsoversigten"/>
    <hyperlink ref="D1" location="Kontaktpersoner!B28:F28" display="Kontaktperson"/>
    <hyperlink ref="F1" location="Indhold!A1" display="Tilbage til indholdsoversigten"/>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enableFormatConditionsCalculation="0">
    <pageSetUpPr fitToPage="1"/>
  </sheetPr>
  <dimension ref="A1:J49"/>
  <sheetViews>
    <sheetView zoomScale="80" zoomScaleNormal="80" workbookViewId="0">
      <selection activeCell="A3" sqref="A3:E49"/>
    </sheetView>
  </sheetViews>
  <sheetFormatPr defaultRowHeight="12.75" x14ac:dyDescent="0.2"/>
  <cols>
    <col min="1" max="1" width="83.7109375" customWidth="1"/>
    <col min="2" max="3" width="17.7109375" customWidth="1"/>
    <col min="4" max="4" width="10.7109375" customWidth="1"/>
    <col min="5" max="5" width="10.28515625" customWidth="1"/>
    <col min="6" max="6" width="7.7109375" customWidth="1"/>
  </cols>
  <sheetData>
    <row r="1" spans="1:10" ht="21" thickBot="1" x14ac:dyDescent="0.25">
      <c r="A1" s="596" t="s">
        <v>899</v>
      </c>
      <c r="B1" s="597"/>
      <c r="C1" s="17"/>
      <c r="D1" s="27" t="s">
        <v>230</v>
      </c>
      <c r="E1" s="27"/>
      <c r="F1" s="28" t="s">
        <v>159</v>
      </c>
      <c r="G1" s="1"/>
      <c r="H1" s="1"/>
      <c r="I1" s="1"/>
      <c r="J1" s="1"/>
    </row>
    <row r="2" spans="1:10" ht="12.75" customHeight="1" thickBot="1" x14ac:dyDescent="0.25"/>
    <row r="3" spans="1:10" ht="13.5" thickBot="1" x14ac:dyDescent="0.25">
      <c r="A3" s="144" t="s">
        <v>165</v>
      </c>
      <c r="B3" s="145" t="s">
        <v>417</v>
      </c>
      <c r="C3" s="145"/>
      <c r="D3" s="145"/>
      <c r="E3" s="144"/>
    </row>
    <row r="4" spans="1:10" x14ac:dyDescent="0.2">
      <c r="A4" s="146"/>
      <c r="B4" s="146"/>
      <c r="C4" s="146"/>
      <c r="D4" s="146"/>
      <c r="E4" s="147"/>
    </row>
    <row r="5" spans="1:10" ht="13.5" thickBot="1" x14ac:dyDescent="0.25">
      <c r="A5" s="146" t="s">
        <v>158</v>
      </c>
      <c r="B5" s="148" t="s">
        <v>83</v>
      </c>
      <c r="C5" s="148"/>
      <c r="D5" s="146"/>
      <c r="E5" s="149"/>
    </row>
    <row r="6" spans="1:10" x14ac:dyDescent="0.2">
      <c r="A6" s="147" t="s">
        <v>523</v>
      </c>
      <c r="B6" s="150">
        <v>84560</v>
      </c>
      <c r="C6" s="151"/>
      <c r="D6" s="152"/>
      <c r="E6" s="149"/>
    </row>
    <row r="7" spans="1:10" x14ac:dyDescent="0.2">
      <c r="A7" s="147"/>
      <c r="B7" s="152"/>
      <c r="C7" s="152"/>
      <c r="D7" s="147"/>
      <c r="E7" s="149"/>
    </row>
    <row r="8" spans="1:10" x14ac:dyDescent="0.2">
      <c r="A8" s="147" t="s">
        <v>525</v>
      </c>
      <c r="B8" s="153">
        <v>52800</v>
      </c>
      <c r="C8" s="152"/>
      <c r="D8" s="146"/>
      <c r="E8" s="149"/>
    </row>
    <row r="9" spans="1:10" x14ac:dyDescent="0.2">
      <c r="A9" s="146"/>
      <c r="B9" s="152"/>
      <c r="C9" s="152"/>
      <c r="D9" s="146"/>
      <c r="E9" s="149"/>
    </row>
    <row r="10" spans="1:10" x14ac:dyDescent="0.2">
      <c r="A10" s="147" t="s">
        <v>84</v>
      </c>
      <c r="B10" s="153">
        <v>8810</v>
      </c>
      <c r="C10" s="152"/>
      <c r="D10" s="147"/>
      <c r="E10" s="149"/>
    </row>
    <row r="11" spans="1:10" x14ac:dyDescent="0.2">
      <c r="A11" s="146"/>
      <c r="B11" s="152"/>
      <c r="C11" s="152"/>
      <c r="D11" s="147"/>
      <c r="E11" s="149"/>
    </row>
    <row r="12" spans="1:10" x14ac:dyDescent="0.2">
      <c r="A12" s="147" t="s">
        <v>526</v>
      </c>
      <c r="B12" s="153">
        <v>15670</v>
      </c>
      <c r="C12" s="152"/>
      <c r="D12" s="147"/>
      <c r="E12" s="149"/>
    </row>
    <row r="13" spans="1:10" x14ac:dyDescent="0.2">
      <c r="A13" s="146" t="s">
        <v>527</v>
      </c>
      <c r="B13" s="153">
        <v>15670</v>
      </c>
      <c r="C13" s="152"/>
      <c r="D13" s="147"/>
      <c r="E13" s="149"/>
    </row>
    <row r="14" spans="1:10" x14ac:dyDescent="0.2">
      <c r="A14" s="146"/>
      <c r="B14" s="152"/>
      <c r="C14" s="152"/>
      <c r="D14" s="147"/>
      <c r="E14" s="149"/>
    </row>
    <row r="15" spans="1:10" x14ac:dyDescent="0.2">
      <c r="A15" s="146" t="s">
        <v>528</v>
      </c>
      <c r="B15" s="153">
        <v>7620</v>
      </c>
      <c r="C15" s="152"/>
      <c r="D15" s="147"/>
      <c r="E15" s="149"/>
    </row>
    <row r="16" spans="1:10" x14ac:dyDescent="0.2">
      <c r="A16" s="146"/>
      <c r="B16" s="152"/>
      <c r="C16" s="152"/>
      <c r="D16" s="147"/>
      <c r="E16" s="149"/>
    </row>
    <row r="17" spans="1:5" x14ac:dyDescent="0.2">
      <c r="A17" s="146" t="s">
        <v>108</v>
      </c>
      <c r="B17" s="153">
        <v>31160</v>
      </c>
      <c r="C17" s="152"/>
      <c r="D17" s="147"/>
      <c r="E17" s="149"/>
    </row>
    <row r="18" spans="1:5" x14ac:dyDescent="0.2">
      <c r="A18" s="146"/>
      <c r="B18" s="152"/>
      <c r="C18" s="152"/>
      <c r="D18" s="147"/>
      <c r="E18" s="149"/>
    </row>
    <row r="19" spans="1:5" x14ac:dyDescent="0.2">
      <c r="A19" s="154" t="s">
        <v>235</v>
      </c>
      <c r="B19" s="146"/>
      <c r="C19" s="146"/>
      <c r="D19" s="146"/>
      <c r="E19" s="149"/>
    </row>
    <row r="20" spans="1:5" ht="13.5" thickBot="1" x14ac:dyDescent="0.25">
      <c r="A20" s="154" t="s">
        <v>449</v>
      </c>
      <c r="B20" s="155">
        <v>491037</v>
      </c>
      <c r="C20" s="156"/>
      <c r="D20" s="156"/>
      <c r="E20" s="146"/>
    </row>
    <row r="21" spans="1:5" x14ac:dyDescent="0.2">
      <c r="A21" s="149"/>
      <c r="B21" s="156"/>
      <c r="C21" s="156"/>
      <c r="D21" s="156"/>
      <c r="E21" s="146"/>
    </row>
    <row r="22" spans="1:5" x14ac:dyDescent="0.2">
      <c r="A22" s="157"/>
      <c r="B22" s="156"/>
      <c r="C22" s="156"/>
      <c r="D22" s="156"/>
      <c r="E22" s="146"/>
    </row>
    <row r="23" spans="1:5" x14ac:dyDescent="0.2">
      <c r="A23" s="146" t="s">
        <v>157</v>
      </c>
      <c r="B23" s="156"/>
      <c r="C23" s="156"/>
      <c r="D23" s="156"/>
      <c r="E23" s="146"/>
    </row>
    <row r="24" spans="1:5" ht="13.5" thickBot="1" x14ac:dyDescent="0.25">
      <c r="A24" s="146"/>
      <c r="B24" s="156"/>
      <c r="C24" s="156"/>
      <c r="D24" s="156"/>
      <c r="E24" s="146"/>
    </row>
    <row r="25" spans="1:5" ht="13.5" thickBot="1" x14ac:dyDescent="0.25">
      <c r="A25" s="144" t="s">
        <v>445</v>
      </c>
      <c r="B25" s="145" t="s">
        <v>446</v>
      </c>
      <c r="C25" s="145"/>
      <c r="D25" s="145"/>
      <c r="E25" s="144"/>
    </row>
    <row r="26" spans="1:5" ht="12.75" customHeight="1" x14ac:dyDescent="0.2">
      <c r="A26" s="146"/>
      <c r="B26" s="146"/>
      <c r="C26" s="146"/>
      <c r="D26" s="146"/>
      <c r="E26" s="146"/>
    </row>
    <row r="27" spans="1:5" ht="39" x14ac:dyDescent="0.25">
      <c r="A27" s="158"/>
      <c r="B27" s="159" t="s">
        <v>557</v>
      </c>
      <c r="C27" s="159" t="s">
        <v>558</v>
      </c>
      <c r="D27" s="160" t="s">
        <v>251</v>
      </c>
      <c r="E27" s="160"/>
    </row>
    <row r="28" spans="1:5" ht="13.5" thickBot="1" x14ac:dyDescent="0.25">
      <c r="A28" s="157" t="s">
        <v>795</v>
      </c>
      <c r="B28" s="155">
        <v>1725</v>
      </c>
      <c r="C28" s="161">
        <v>930</v>
      </c>
      <c r="D28" s="161">
        <v>720</v>
      </c>
      <c r="E28" s="157"/>
    </row>
    <row r="29" spans="1:5" ht="13.5" thickBot="1" x14ac:dyDescent="0.25">
      <c r="A29" s="157" t="s">
        <v>926</v>
      </c>
      <c r="B29" s="155">
        <v>1278</v>
      </c>
      <c r="C29" s="161">
        <v>358</v>
      </c>
      <c r="D29" s="162">
        <v>358</v>
      </c>
      <c r="E29" s="157"/>
    </row>
    <row r="30" spans="1:5" ht="13.5" thickBot="1" x14ac:dyDescent="0.25">
      <c r="A30" s="157" t="s">
        <v>85</v>
      </c>
      <c r="B30" s="155">
        <v>1725</v>
      </c>
      <c r="C30" s="155">
        <v>1725</v>
      </c>
      <c r="D30" s="161">
        <v>720</v>
      </c>
      <c r="E30" s="157"/>
    </row>
    <row r="31" spans="1:5" ht="13.5" thickBot="1" x14ac:dyDescent="0.25">
      <c r="A31" s="157" t="s">
        <v>86</v>
      </c>
      <c r="B31" s="155">
        <v>1725</v>
      </c>
      <c r="C31" s="155">
        <v>1728</v>
      </c>
      <c r="D31" s="161">
        <v>720</v>
      </c>
      <c r="E31" s="157"/>
    </row>
    <row r="32" spans="1:5" x14ac:dyDescent="0.2">
      <c r="A32" s="149"/>
      <c r="B32" s="157"/>
      <c r="C32" s="157"/>
      <c r="D32" s="157"/>
      <c r="E32" s="157"/>
    </row>
    <row r="33" spans="1:5" x14ac:dyDescent="0.2">
      <c r="A33" s="157" t="s">
        <v>320</v>
      </c>
      <c r="B33" s="157"/>
      <c r="C33" s="157"/>
      <c r="D33" s="157"/>
      <c r="E33" s="157"/>
    </row>
    <row r="34" spans="1:5" x14ac:dyDescent="0.2">
      <c r="A34" s="157" t="s">
        <v>319</v>
      </c>
      <c r="B34" s="157"/>
      <c r="C34" s="157"/>
      <c r="D34" s="157"/>
      <c r="E34" s="157"/>
    </row>
    <row r="35" spans="1:5" x14ac:dyDescent="0.2">
      <c r="A35" s="157"/>
      <c r="B35" s="163"/>
      <c r="C35" s="163"/>
      <c r="D35" s="157"/>
      <c r="E35" s="157"/>
    </row>
    <row r="36" spans="1:5" x14ac:dyDescent="0.2">
      <c r="A36" s="157"/>
      <c r="B36" s="163"/>
      <c r="C36" s="163"/>
      <c r="D36" s="157"/>
      <c r="E36" s="157"/>
    </row>
    <row r="37" spans="1:5" x14ac:dyDescent="0.2">
      <c r="A37" s="157"/>
      <c r="B37" s="163"/>
      <c r="C37" s="163"/>
      <c r="D37" s="157"/>
      <c r="E37" s="157"/>
    </row>
    <row r="38" spans="1:5" ht="13.5" thickBot="1" x14ac:dyDescent="0.25">
      <c r="A38" s="157"/>
      <c r="B38" s="163"/>
      <c r="C38" s="163"/>
      <c r="D38" s="157"/>
      <c r="E38" s="157"/>
    </row>
    <row r="39" spans="1:5" ht="13.5" thickBot="1" x14ac:dyDescent="0.25">
      <c r="A39" s="144" t="s">
        <v>447</v>
      </c>
      <c r="B39" s="145" t="s">
        <v>448</v>
      </c>
      <c r="C39" s="145"/>
      <c r="D39" s="145"/>
      <c r="E39" s="144"/>
    </row>
    <row r="40" spans="1:5" x14ac:dyDescent="0.2">
      <c r="A40" s="157"/>
      <c r="B40" s="163"/>
      <c r="C40" s="163"/>
      <c r="D40" s="157"/>
      <c r="E40" s="157"/>
    </row>
    <row r="41" spans="1:5" x14ac:dyDescent="0.2">
      <c r="A41" s="164" t="s">
        <v>303</v>
      </c>
      <c r="B41" s="146"/>
      <c r="C41" s="146"/>
      <c r="D41" s="146"/>
      <c r="E41" s="146"/>
    </row>
    <row r="42" spans="1:5" x14ac:dyDescent="0.2">
      <c r="A42" s="146" t="s">
        <v>249</v>
      </c>
      <c r="B42" s="157"/>
      <c r="C42" s="157"/>
      <c r="D42" s="157"/>
      <c r="E42" s="157"/>
    </row>
    <row r="43" spans="1:5" x14ac:dyDescent="0.2">
      <c r="A43" s="146" t="s">
        <v>250</v>
      </c>
      <c r="B43" s="146"/>
      <c r="C43" s="146"/>
      <c r="D43" s="146"/>
      <c r="E43" s="146"/>
    </row>
    <row r="44" spans="1:5" x14ac:dyDescent="0.2">
      <c r="A44" s="146"/>
      <c r="B44" s="146"/>
      <c r="C44" s="146"/>
      <c r="D44" s="146"/>
      <c r="E44" s="146"/>
    </row>
    <row r="45" spans="1:5" x14ac:dyDescent="0.2">
      <c r="A45" s="147" t="s">
        <v>927</v>
      </c>
      <c r="B45" s="146"/>
      <c r="C45" s="146"/>
      <c r="D45" s="146"/>
      <c r="E45" s="165"/>
    </row>
    <row r="46" spans="1:5" x14ac:dyDescent="0.2">
      <c r="A46" s="147" t="s">
        <v>928</v>
      </c>
      <c r="B46" s="146"/>
      <c r="C46" s="146"/>
      <c r="D46" s="146"/>
      <c r="E46" s="166"/>
    </row>
    <row r="47" spans="1:5" x14ac:dyDescent="0.2">
      <c r="A47" s="146"/>
      <c r="B47" s="146"/>
      <c r="C47" s="146"/>
      <c r="D47" s="146"/>
      <c r="E47" s="165"/>
    </row>
    <row r="48" spans="1:5" x14ac:dyDescent="0.2">
      <c r="A48" s="147" t="s">
        <v>929</v>
      </c>
      <c r="B48" s="157"/>
      <c r="C48" s="157"/>
      <c r="D48" s="157"/>
      <c r="E48" s="146"/>
    </row>
    <row r="49" spans="1:5" x14ac:dyDescent="0.2">
      <c r="A49" s="147" t="s">
        <v>930</v>
      </c>
      <c r="B49" s="146"/>
      <c r="C49" s="146"/>
      <c r="D49" s="146"/>
      <c r="E49" s="146"/>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5" footer="0.5"/>
  <pageSetup paperSize="9" scale="5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enableFormatConditionsCalculation="0"/>
  <dimension ref="A1:J23"/>
  <sheetViews>
    <sheetView zoomScale="80" zoomScaleNormal="80" workbookViewId="0">
      <selection activeCell="I21" sqref="I21"/>
    </sheetView>
  </sheetViews>
  <sheetFormatPr defaultRowHeight="12.75" x14ac:dyDescent="0.2"/>
  <cols>
    <col min="1" max="1" width="36.7109375" bestFit="1" customWidth="1"/>
    <col min="5" max="5" width="12.7109375" customWidth="1"/>
  </cols>
  <sheetData>
    <row r="1" spans="1:10" ht="21" thickBot="1" x14ac:dyDescent="0.25">
      <c r="A1" s="596" t="s">
        <v>899</v>
      </c>
      <c r="B1" s="597"/>
      <c r="C1" s="17"/>
      <c r="D1" s="27" t="s">
        <v>230</v>
      </c>
      <c r="E1" s="27"/>
      <c r="F1" s="28" t="s">
        <v>159</v>
      </c>
      <c r="G1" s="1"/>
      <c r="H1" s="1"/>
      <c r="I1" s="1"/>
      <c r="J1" s="1"/>
    </row>
    <row r="2" spans="1:10" ht="13.5" thickBot="1" x14ac:dyDescent="0.25"/>
    <row r="3" spans="1:10" ht="13.5" thickBot="1" x14ac:dyDescent="0.25">
      <c r="A3" s="167" t="s">
        <v>261</v>
      </c>
      <c r="B3" s="167"/>
      <c r="C3" s="167"/>
      <c r="D3" s="167" t="s">
        <v>262</v>
      </c>
      <c r="E3" s="167"/>
      <c r="F3" s="167"/>
      <c r="G3" s="167"/>
      <c r="H3" s="167"/>
      <c r="I3" s="167"/>
    </row>
    <row r="4" spans="1:10" x14ac:dyDescent="0.2">
      <c r="A4" s="168"/>
      <c r="B4" s="169"/>
      <c r="C4" s="169"/>
      <c r="D4" s="169"/>
      <c r="E4" s="169"/>
      <c r="F4" s="169"/>
      <c r="G4" s="169"/>
      <c r="H4" s="169"/>
      <c r="I4" s="170"/>
    </row>
    <row r="5" spans="1:10" x14ac:dyDescent="0.2">
      <c r="A5" s="171"/>
      <c r="B5" s="172"/>
      <c r="C5" s="172"/>
      <c r="D5" s="172"/>
      <c r="E5" s="172"/>
      <c r="F5" s="172"/>
      <c r="G5" s="172"/>
      <c r="H5" s="172"/>
      <c r="I5" s="173"/>
    </row>
    <row r="6" spans="1:10" x14ac:dyDescent="0.2">
      <c r="A6" s="171"/>
      <c r="B6" s="174" t="s">
        <v>263</v>
      </c>
      <c r="C6" s="174"/>
      <c r="D6" s="174"/>
      <c r="E6" s="174"/>
      <c r="F6" s="174"/>
      <c r="G6" s="174"/>
      <c r="H6" s="174"/>
      <c r="I6" s="175"/>
    </row>
    <row r="7" spans="1:10" x14ac:dyDescent="0.2">
      <c r="A7" s="171"/>
      <c r="B7" s="174" t="s">
        <v>264</v>
      </c>
      <c r="C7" s="174"/>
      <c r="D7" s="174"/>
      <c r="E7" s="174"/>
      <c r="F7" s="174"/>
      <c r="G7" s="174"/>
      <c r="H7" s="174"/>
      <c r="I7" s="175"/>
    </row>
    <row r="8" spans="1:10" x14ac:dyDescent="0.2">
      <c r="A8" s="171"/>
      <c r="B8" s="174"/>
      <c r="C8" s="174"/>
      <c r="D8" s="174"/>
      <c r="E8" s="174"/>
      <c r="F8" s="174"/>
      <c r="G8" s="174"/>
      <c r="H8" s="174"/>
      <c r="I8" s="175"/>
    </row>
    <row r="9" spans="1:10" x14ac:dyDescent="0.2">
      <c r="A9" s="171"/>
      <c r="B9" s="176" t="s">
        <v>931</v>
      </c>
      <c r="C9" s="174"/>
      <c r="D9" s="174"/>
      <c r="E9" s="174"/>
      <c r="F9" s="174"/>
      <c r="G9" s="174"/>
      <c r="H9" s="174"/>
      <c r="I9" s="175"/>
    </row>
    <row r="10" spans="1:10" x14ac:dyDescent="0.2">
      <c r="A10" s="171"/>
      <c r="B10" s="174"/>
      <c r="C10" s="174"/>
      <c r="D10" s="174"/>
      <c r="E10" s="174"/>
      <c r="F10" s="174"/>
      <c r="G10" s="174"/>
      <c r="H10" s="174"/>
      <c r="I10" s="175"/>
    </row>
    <row r="11" spans="1:10" x14ac:dyDescent="0.2">
      <c r="A11" s="171"/>
      <c r="B11" s="174"/>
      <c r="C11" s="174" t="s">
        <v>550</v>
      </c>
      <c r="D11" s="174"/>
      <c r="E11" s="174"/>
      <c r="F11" s="174"/>
      <c r="G11" s="174"/>
      <c r="H11" s="174"/>
      <c r="I11" s="175"/>
    </row>
    <row r="12" spans="1:10" x14ac:dyDescent="0.2">
      <c r="A12" s="171"/>
      <c r="B12" s="174"/>
      <c r="C12" s="174"/>
      <c r="D12" s="174"/>
      <c r="E12" s="174"/>
      <c r="F12" s="174"/>
      <c r="G12" s="174"/>
      <c r="H12" s="174"/>
      <c r="I12" s="175"/>
    </row>
    <row r="13" spans="1:10" x14ac:dyDescent="0.2">
      <c r="A13" s="171"/>
      <c r="B13" s="174"/>
      <c r="C13" s="176" t="s">
        <v>265</v>
      </c>
      <c r="D13" s="174"/>
      <c r="E13" s="174"/>
      <c r="F13" s="174"/>
      <c r="G13" s="174"/>
      <c r="H13" s="174"/>
      <c r="I13" s="175"/>
    </row>
    <row r="14" spans="1:10" x14ac:dyDescent="0.2">
      <c r="A14" s="171"/>
      <c r="B14" s="174"/>
      <c r="C14" s="176" t="s">
        <v>932</v>
      </c>
      <c r="D14" s="174"/>
      <c r="E14" s="174"/>
      <c r="F14" s="174"/>
      <c r="G14" s="174"/>
      <c r="H14" s="174"/>
      <c r="I14" s="175"/>
    </row>
    <row r="15" spans="1:10" x14ac:dyDescent="0.2">
      <c r="A15" s="171"/>
      <c r="B15" s="174"/>
      <c r="C15" s="174"/>
      <c r="D15" s="174"/>
      <c r="E15" s="174"/>
      <c r="F15" s="174"/>
      <c r="G15" s="174"/>
      <c r="H15" s="174"/>
      <c r="I15" s="175"/>
    </row>
    <row r="16" spans="1:10" x14ac:dyDescent="0.2">
      <c r="A16" s="171"/>
      <c r="B16" s="174"/>
      <c r="C16" s="174" t="s">
        <v>266</v>
      </c>
      <c r="D16" s="174"/>
      <c r="E16" s="174"/>
      <c r="F16" s="174"/>
      <c r="G16" s="174"/>
      <c r="H16" s="174"/>
      <c r="I16" s="175"/>
    </row>
    <row r="17" spans="1:9" x14ac:dyDescent="0.2">
      <c r="A17" s="171"/>
      <c r="B17" s="174"/>
      <c r="C17" s="176" t="s">
        <v>933</v>
      </c>
      <c r="D17" s="174"/>
      <c r="E17" s="174"/>
      <c r="F17" s="174"/>
      <c r="G17" s="174"/>
      <c r="H17" s="174"/>
      <c r="I17" s="175"/>
    </row>
    <row r="18" spans="1:9" x14ac:dyDescent="0.2">
      <c r="A18" s="171"/>
      <c r="B18" s="172"/>
      <c r="C18" s="172"/>
      <c r="D18" s="172"/>
      <c r="E18" s="172"/>
      <c r="F18" s="172"/>
      <c r="G18" s="172"/>
      <c r="H18" s="172"/>
      <c r="I18" s="173"/>
    </row>
    <row r="19" spans="1:9" x14ac:dyDescent="0.2">
      <c r="A19" s="177"/>
      <c r="B19" s="178"/>
      <c r="C19" s="178"/>
      <c r="D19" s="179" t="s">
        <v>260</v>
      </c>
      <c r="E19" s="178"/>
      <c r="F19" s="178"/>
      <c r="G19" s="178"/>
      <c r="H19" s="178"/>
      <c r="I19" s="180"/>
    </row>
    <row r="20" spans="1:9" x14ac:dyDescent="0.2">
      <c r="A20" s="181" t="s">
        <v>440</v>
      </c>
      <c r="B20" s="182"/>
      <c r="C20" s="182"/>
      <c r="D20" s="182"/>
      <c r="E20" s="182"/>
      <c r="F20" s="182"/>
      <c r="G20" s="182"/>
      <c r="H20" s="182"/>
      <c r="I20" s="183"/>
    </row>
    <row r="21" spans="1:9" x14ac:dyDescent="0.2">
      <c r="A21" s="184" t="s">
        <v>441</v>
      </c>
      <c r="B21" s="182"/>
      <c r="C21" s="182"/>
      <c r="D21" s="182">
        <v>720</v>
      </c>
      <c r="E21" s="182"/>
      <c r="F21" s="182"/>
      <c r="G21" s="182"/>
      <c r="H21" s="182"/>
      <c r="I21" s="183"/>
    </row>
    <row r="22" spans="1:9" x14ac:dyDescent="0.2">
      <c r="A22" s="184" t="s">
        <v>442</v>
      </c>
      <c r="B22" s="182"/>
      <c r="C22" s="182"/>
      <c r="D22" s="185">
        <v>1725</v>
      </c>
      <c r="E22" s="182"/>
      <c r="F22" s="182"/>
      <c r="G22" s="182"/>
      <c r="H22" s="182"/>
      <c r="I22" s="183"/>
    </row>
    <row r="23" spans="1:9" x14ac:dyDescent="0.2">
      <c r="A23" s="186"/>
      <c r="B23" s="187"/>
      <c r="C23" s="187"/>
      <c r="D23" s="187"/>
      <c r="E23" s="187"/>
      <c r="F23" s="187"/>
      <c r="G23" s="187"/>
      <c r="H23" s="187"/>
      <c r="I23" s="188"/>
    </row>
  </sheetData>
  <mergeCells count="1">
    <mergeCell ref="A1:B1"/>
  </mergeCells>
  <phoneticPr fontId="4"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80" zoomScaleNormal="80" workbookViewId="0">
      <selection activeCell="E23" sqref="E23"/>
    </sheetView>
  </sheetViews>
  <sheetFormatPr defaultRowHeight="12.75" x14ac:dyDescent="0.2"/>
  <cols>
    <col min="1" max="1" width="32.7109375" bestFit="1" customWidth="1"/>
    <col min="2" max="2" width="18" customWidth="1"/>
    <col min="4" max="4" width="24.28515625" bestFit="1" customWidth="1"/>
    <col min="5" max="5" width="18" customWidth="1"/>
  </cols>
  <sheetData>
    <row r="1" spans="1:10" ht="21" thickBot="1" x14ac:dyDescent="0.25">
      <c r="A1" s="596" t="s">
        <v>899</v>
      </c>
      <c r="B1" s="597"/>
      <c r="C1" s="17"/>
      <c r="D1" s="27" t="s">
        <v>230</v>
      </c>
      <c r="E1" s="27"/>
      <c r="F1" s="28" t="s">
        <v>159</v>
      </c>
      <c r="G1" s="1"/>
      <c r="H1" s="1"/>
      <c r="I1" s="1"/>
      <c r="J1" s="1"/>
    </row>
    <row r="2" spans="1:10" ht="13.5" thickBot="1" x14ac:dyDescent="0.25"/>
    <row r="3" spans="1:10" x14ac:dyDescent="0.2">
      <c r="A3" s="189" t="s">
        <v>620</v>
      </c>
      <c r="B3" s="190" t="s">
        <v>619</v>
      </c>
      <c r="C3" s="190"/>
      <c r="D3" s="190"/>
      <c r="E3" s="189"/>
      <c r="F3" s="191"/>
    </row>
    <row r="4" spans="1:10" x14ac:dyDescent="0.2">
      <c r="A4" s="29"/>
      <c r="B4" s="29"/>
      <c r="C4" s="29"/>
      <c r="D4" s="29"/>
      <c r="E4" s="29"/>
      <c r="F4" s="29"/>
    </row>
    <row r="5" spans="1:10" x14ac:dyDescent="0.2">
      <c r="A5" s="191"/>
      <c r="B5" s="192"/>
      <c r="C5" s="192"/>
      <c r="D5" s="192"/>
      <c r="E5" s="192"/>
      <c r="F5" s="192"/>
    </row>
    <row r="6" spans="1:10" x14ac:dyDescent="0.2">
      <c r="A6" s="191"/>
      <c r="B6" s="193" t="s">
        <v>623</v>
      </c>
      <c r="C6" s="193"/>
      <c r="D6" s="194"/>
      <c r="E6" s="193" t="s">
        <v>624</v>
      </c>
      <c r="F6" s="193"/>
    </row>
    <row r="7" spans="1:10" x14ac:dyDescent="0.2">
      <c r="A7" s="195"/>
      <c r="B7" s="196"/>
      <c r="C7" s="197" t="s">
        <v>459</v>
      </c>
      <c r="D7" s="196"/>
      <c r="E7" s="196"/>
      <c r="F7" s="197" t="s">
        <v>459</v>
      </c>
    </row>
    <row r="8" spans="1:10" x14ac:dyDescent="0.2">
      <c r="A8" s="198" t="s">
        <v>622</v>
      </c>
      <c r="B8" s="194"/>
      <c r="C8" s="199">
        <v>96600</v>
      </c>
      <c r="D8" s="198" t="s">
        <v>622</v>
      </c>
      <c r="E8" s="194"/>
      <c r="F8" s="199">
        <f>+C8*D14</f>
        <v>105294.00000000001</v>
      </c>
    </row>
    <row r="9" spans="1:10" x14ac:dyDescent="0.2">
      <c r="A9" s="29"/>
      <c r="B9" s="29"/>
      <c r="C9" s="29"/>
      <c r="D9" s="29"/>
      <c r="E9" s="29"/>
      <c r="F9" s="29"/>
    </row>
    <row r="10" spans="1:10" x14ac:dyDescent="0.2">
      <c r="A10" s="29"/>
      <c r="B10" s="29"/>
      <c r="C10" s="29"/>
      <c r="D10" s="29"/>
      <c r="E10" s="29"/>
      <c r="F10" s="29"/>
    </row>
    <row r="11" spans="1:10" x14ac:dyDescent="0.2">
      <c r="A11" s="200"/>
      <c r="B11" s="192"/>
      <c r="C11" s="201"/>
      <c r="D11" s="192"/>
      <c r="E11" s="192"/>
      <c r="F11" s="201"/>
    </row>
    <row r="12" spans="1:10" x14ac:dyDescent="0.2">
      <c r="A12" s="198"/>
      <c r="B12" s="194"/>
      <c r="C12" s="202"/>
      <c r="D12" s="203" t="s">
        <v>625</v>
      </c>
      <c r="E12" s="192"/>
      <c r="F12" s="185"/>
    </row>
    <row r="13" spans="1:10" x14ac:dyDescent="0.2">
      <c r="A13" s="196" t="s">
        <v>626</v>
      </c>
      <c r="B13" s="197"/>
      <c r="C13" s="192"/>
      <c r="D13" s="196">
        <v>0.09</v>
      </c>
      <c r="E13" s="192"/>
      <c r="F13" s="201"/>
    </row>
    <row r="14" spans="1:10" ht="13.5" customHeight="1" x14ac:dyDescent="0.2">
      <c r="A14" s="194" t="s">
        <v>627</v>
      </c>
      <c r="B14" s="199"/>
      <c r="C14" s="204"/>
      <c r="D14" s="194">
        <v>1.0900000000000001</v>
      </c>
      <c r="E14" s="192"/>
      <c r="F14" s="185"/>
    </row>
  </sheetData>
  <mergeCells count="1">
    <mergeCell ref="A1:B1"/>
  </mergeCells>
  <hyperlinks>
    <hyperlink ref="C1" location="Indhold!A1" display="Tilbage til indholdsoversigten"/>
    <hyperlink ref="D1" location="Kontaktpersoner!B28:F28" display="Kontaktperson"/>
    <hyperlink ref="F1" location="Indhold!A1" display="Tilbage til indholdsoversigten"/>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enableFormatConditionsCalculation="0">
    <pageSetUpPr fitToPage="1"/>
  </sheetPr>
  <dimension ref="A1:I55"/>
  <sheetViews>
    <sheetView zoomScale="80" zoomScaleNormal="80" workbookViewId="0">
      <selection sqref="A1:B1"/>
    </sheetView>
  </sheetViews>
  <sheetFormatPr defaultColWidth="9.28515625" defaultRowHeight="12.75" x14ac:dyDescent="0.2"/>
  <cols>
    <col min="1" max="1" width="77.7109375" bestFit="1" customWidth="1"/>
    <col min="2" max="2" width="10.5703125" bestFit="1" customWidth="1"/>
    <col min="3" max="3" width="15.5703125" bestFit="1" customWidth="1"/>
    <col min="4" max="4" width="14.85546875" bestFit="1" customWidth="1"/>
    <col min="5" max="5" width="13.5703125" customWidth="1"/>
    <col min="6" max="6" width="12.28515625" customWidth="1"/>
    <col min="7" max="7" width="17" bestFit="1" customWidth="1"/>
    <col min="8" max="8" width="11.28515625" bestFit="1" customWidth="1"/>
  </cols>
  <sheetData>
    <row r="1" spans="1:9" ht="21" thickBot="1" x14ac:dyDescent="0.25">
      <c r="A1" s="596" t="s">
        <v>899</v>
      </c>
      <c r="B1" s="597"/>
      <c r="C1" s="17"/>
      <c r="D1" s="27" t="s">
        <v>230</v>
      </c>
      <c r="E1" s="28" t="s">
        <v>159</v>
      </c>
      <c r="F1" s="1"/>
      <c r="G1" s="1"/>
      <c r="H1" s="1"/>
      <c r="I1" s="1"/>
    </row>
    <row r="2" spans="1:9" ht="12.75" customHeight="1" x14ac:dyDescent="0.2"/>
    <row r="3" spans="1:9" ht="13.5" thickBot="1" x14ac:dyDescent="0.25"/>
    <row r="4" spans="1:9" ht="13.5" thickBot="1" x14ac:dyDescent="0.25">
      <c r="A4" s="36" t="s">
        <v>791</v>
      </c>
      <c r="B4" s="37" t="s">
        <v>459</v>
      </c>
      <c r="C4" s="37" t="s">
        <v>422</v>
      </c>
      <c r="D4" s="37" t="s">
        <v>246</v>
      </c>
    </row>
    <row r="5" spans="1:9" x14ac:dyDescent="0.2">
      <c r="A5" s="567" t="s">
        <v>482</v>
      </c>
      <c r="B5" s="349"/>
      <c r="C5" s="349"/>
      <c r="D5" s="349"/>
    </row>
    <row r="6" spans="1:9" x14ac:dyDescent="0.2">
      <c r="A6" s="567"/>
      <c r="B6" s="346"/>
      <c r="C6" s="346"/>
      <c r="D6" s="48"/>
    </row>
    <row r="7" spans="1:9" x14ac:dyDescent="0.2">
      <c r="A7" s="349" t="s">
        <v>11</v>
      </c>
      <c r="B7" s="49">
        <v>23322</v>
      </c>
      <c r="C7" s="49"/>
      <c r="D7" s="50"/>
    </row>
    <row r="8" spans="1:9" x14ac:dyDescent="0.2">
      <c r="A8" s="349" t="s">
        <v>12</v>
      </c>
      <c r="B8" s="49">
        <v>12160</v>
      </c>
      <c r="C8" s="49"/>
      <c r="D8" s="50"/>
    </row>
    <row r="9" spans="1:9" x14ac:dyDescent="0.2">
      <c r="A9" s="349" t="s">
        <v>13</v>
      </c>
      <c r="B9" s="49">
        <v>31291</v>
      </c>
      <c r="C9" s="49"/>
      <c r="D9" s="349"/>
    </row>
    <row r="10" spans="1:9" x14ac:dyDescent="0.2">
      <c r="A10" s="349" t="s">
        <v>220</v>
      </c>
      <c r="B10" s="49">
        <v>30148</v>
      </c>
      <c r="C10" s="49"/>
      <c r="D10" s="50"/>
    </row>
    <row r="11" spans="1:9" x14ac:dyDescent="0.2">
      <c r="A11" s="349" t="s">
        <v>354</v>
      </c>
      <c r="B11" s="49">
        <v>37668</v>
      </c>
      <c r="C11" s="49"/>
      <c r="D11" s="50"/>
    </row>
    <row r="12" spans="1:9" x14ac:dyDescent="0.2">
      <c r="A12" s="51" t="s">
        <v>638</v>
      </c>
      <c r="B12" s="49">
        <v>10393</v>
      </c>
      <c r="C12" s="49"/>
      <c r="D12" s="50"/>
    </row>
    <row r="13" spans="1:9" x14ac:dyDescent="0.2">
      <c r="A13" s="349" t="s">
        <v>355</v>
      </c>
      <c r="B13" s="49">
        <v>8104.9080694522909</v>
      </c>
      <c r="C13" s="49"/>
      <c r="D13" s="52"/>
    </row>
    <row r="14" spans="1:9" x14ac:dyDescent="0.2">
      <c r="A14" s="349"/>
      <c r="B14" s="49"/>
      <c r="C14" s="49"/>
      <c r="D14" s="52"/>
    </row>
    <row r="15" spans="1:9" x14ac:dyDescent="0.2">
      <c r="A15" s="349" t="s">
        <v>97</v>
      </c>
      <c r="B15" s="49"/>
      <c r="C15" s="49">
        <v>43937</v>
      </c>
      <c r="D15" s="50"/>
    </row>
    <row r="16" spans="1:9" x14ac:dyDescent="0.2">
      <c r="A16" s="349" t="s">
        <v>98</v>
      </c>
      <c r="B16" s="49"/>
      <c r="C16" s="49">
        <v>9592</v>
      </c>
      <c r="D16" s="50"/>
    </row>
    <row r="17" spans="1:4" x14ac:dyDescent="0.2">
      <c r="A17" s="349"/>
      <c r="B17" s="49"/>
      <c r="C17" s="49"/>
      <c r="D17" s="52"/>
    </row>
    <row r="18" spans="1:4" x14ac:dyDescent="0.2">
      <c r="A18" s="349"/>
      <c r="B18" s="49"/>
      <c r="C18" s="49"/>
      <c r="D18" s="50"/>
    </row>
    <row r="19" spans="1:4" ht="13.5" x14ac:dyDescent="0.2">
      <c r="A19" s="53" t="s">
        <v>892</v>
      </c>
      <c r="B19" s="49"/>
      <c r="C19" s="49"/>
      <c r="D19" s="46"/>
    </row>
    <row r="20" spans="1:4" x14ac:dyDescent="0.2">
      <c r="A20" s="46" t="s">
        <v>595</v>
      </c>
      <c r="B20" s="49">
        <v>66700</v>
      </c>
      <c r="C20" s="49"/>
      <c r="D20" s="46"/>
    </row>
    <row r="21" spans="1:4" x14ac:dyDescent="0.2">
      <c r="A21" s="46" t="s">
        <v>796</v>
      </c>
      <c r="B21" s="49">
        <v>105100</v>
      </c>
      <c r="C21" s="49"/>
      <c r="D21" s="46"/>
    </row>
    <row r="22" spans="1:4" x14ac:dyDescent="0.2">
      <c r="A22" s="54"/>
      <c r="B22" s="49"/>
      <c r="C22" s="49"/>
      <c r="D22" s="46"/>
    </row>
    <row r="23" spans="1:4" x14ac:dyDescent="0.2">
      <c r="A23" s="55" t="s">
        <v>893</v>
      </c>
      <c r="B23" s="49"/>
      <c r="C23" s="49"/>
      <c r="D23" s="46"/>
    </row>
    <row r="24" spans="1:4" x14ac:dyDescent="0.2">
      <c r="A24" s="46" t="s">
        <v>894</v>
      </c>
      <c r="B24" s="49">
        <v>23500</v>
      </c>
      <c r="C24" s="49"/>
      <c r="D24" s="46"/>
    </row>
    <row r="25" spans="1:4" x14ac:dyDescent="0.2">
      <c r="A25" s="46" t="s">
        <v>895</v>
      </c>
      <c r="B25" s="49"/>
      <c r="C25" s="49">
        <v>55400</v>
      </c>
      <c r="D25" s="46"/>
    </row>
    <row r="26" spans="1:4" x14ac:dyDescent="0.2">
      <c r="A26" s="46" t="s">
        <v>896</v>
      </c>
      <c r="B26" s="49"/>
      <c r="C26" s="49">
        <v>83100</v>
      </c>
      <c r="D26" s="46"/>
    </row>
    <row r="27" spans="1:4" x14ac:dyDescent="0.2">
      <c r="A27" s="349"/>
      <c r="B27" s="49"/>
      <c r="C27" s="50"/>
      <c r="D27" s="50"/>
    </row>
    <row r="28" spans="1:4" x14ac:dyDescent="0.2">
      <c r="A28" s="46" t="s">
        <v>356</v>
      </c>
      <c r="B28" s="46"/>
      <c r="C28" s="50"/>
      <c r="D28" s="50"/>
    </row>
    <row r="29" spans="1:4" x14ac:dyDescent="0.2">
      <c r="A29" s="56" t="s">
        <v>335</v>
      </c>
      <c r="B29" s="46">
        <v>16198.565921096188</v>
      </c>
      <c r="C29" s="50"/>
      <c r="D29" s="50"/>
    </row>
    <row r="30" spans="1:4" x14ac:dyDescent="0.2">
      <c r="A30" s="56" t="s">
        <v>336</v>
      </c>
      <c r="B30" s="46">
        <v>11494.491924112086</v>
      </c>
      <c r="C30" s="50"/>
      <c r="D30" s="49"/>
    </row>
    <row r="31" spans="1:4" x14ac:dyDescent="0.2">
      <c r="A31" s="57"/>
      <c r="B31" s="52"/>
      <c r="C31" s="50"/>
      <c r="D31" s="49"/>
    </row>
    <row r="32" spans="1:4" x14ac:dyDescent="0.2">
      <c r="A32" s="40" t="s">
        <v>531</v>
      </c>
      <c r="B32" s="58"/>
      <c r="C32" s="58"/>
      <c r="D32" s="58"/>
    </row>
    <row r="33" spans="1:4" ht="13.5" thickBot="1" x14ac:dyDescent="0.25">
      <c r="A33" s="349"/>
      <c r="B33" s="50"/>
      <c r="C33" s="50"/>
      <c r="D33" s="59"/>
    </row>
    <row r="34" spans="1:4" ht="13.5" thickBot="1" x14ac:dyDescent="0.25">
      <c r="A34" s="36" t="s">
        <v>897</v>
      </c>
      <c r="B34" s="37" t="s">
        <v>459</v>
      </c>
      <c r="C34" s="37" t="s">
        <v>422</v>
      </c>
      <c r="D34" s="37" t="s">
        <v>246</v>
      </c>
    </row>
    <row r="35" spans="1:4" x14ac:dyDescent="0.2">
      <c r="A35" s="349" t="s">
        <v>898</v>
      </c>
      <c r="B35" s="60"/>
      <c r="C35" s="60"/>
      <c r="D35" s="49">
        <v>607069</v>
      </c>
    </row>
    <row r="36" spans="1:4" x14ac:dyDescent="0.2">
      <c r="A36" s="349" t="s">
        <v>273</v>
      </c>
      <c r="B36" s="60"/>
      <c r="C36" s="60"/>
      <c r="D36" s="49">
        <v>78000</v>
      </c>
    </row>
    <row r="37" spans="1:4" x14ac:dyDescent="0.2">
      <c r="A37" s="349"/>
      <c r="B37" s="349"/>
      <c r="C37" s="349"/>
      <c r="D37" s="58"/>
    </row>
    <row r="38" spans="1:4" x14ac:dyDescent="0.2">
      <c r="A38" s="349"/>
      <c r="B38" s="349"/>
      <c r="C38" s="349"/>
      <c r="D38" s="58"/>
    </row>
    <row r="39" spans="1:4" x14ac:dyDescent="0.2">
      <c r="A39" s="61" t="s">
        <v>797</v>
      </c>
      <c r="B39" s="62"/>
      <c r="C39" s="62"/>
      <c r="D39" s="567"/>
    </row>
    <row r="40" spans="1:4" x14ac:dyDescent="0.2">
      <c r="A40" s="62"/>
      <c r="B40" s="63" t="s">
        <v>510</v>
      </c>
      <c r="C40" s="63" t="s">
        <v>511</v>
      </c>
      <c r="D40" s="567"/>
    </row>
    <row r="41" spans="1:4" x14ac:dyDescent="0.2">
      <c r="A41" s="603" t="s">
        <v>443</v>
      </c>
      <c r="B41" s="603"/>
      <c r="C41" s="603"/>
      <c r="D41" s="349"/>
    </row>
    <row r="42" spans="1:4" x14ac:dyDescent="0.2">
      <c r="A42" s="49" t="s">
        <v>508</v>
      </c>
      <c r="B42" s="49">
        <v>960</v>
      </c>
      <c r="C42" s="49">
        <v>600</v>
      </c>
      <c r="D42" s="349"/>
    </row>
    <row r="43" spans="1:4" x14ac:dyDescent="0.2">
      <c r="A43" s="49" t="s">
        <v>509</v>
      </c>
      <c r="B43" s="49">
        <v>1090</v>
      </c>
      <c r="C43" s="49">
        <v>670</v>
      </c>
      <c r="D43" s="349"/>
    </row>
    <row r="44" spans="1:4" x14ac:dyDescent="0.2">
      <c r="A44" s="49" t="s">
        <v>444</v>
      </c>
      <c r="B44" s="49"/>
      <c r="C44" s="49"/>
      <c r="D44" s="349"/>
    </row>
    <row r="45" spans="1:4" x14ac:dyDescent="0.2">
      <c r="A45" s="49" t="s">
        <v>508</v>
      </c>
      <c r="B45" s="49">
        <v>520</v>
      </c>
      <c r="C45" s="49">
        <v>280</v>
      </c>
      <c r="D45" s="349"/>
    </row>
    <row r="46" spans="1:4" x14ac:dyDescent="0.2">
      <c r="A46" s="49" t="s">
        <v>509</v>
      </c>
      <c r="B46" s="49">
        <v>650</v>
      </c>
      <c r="C46" s="49">
        <v>360</v>
      </c>
      <c r="D46" s="349"/>
    </row>
    <row r="47" spans="1:4" x14ac:dyDescent="0.2">
      <c r="A47" s="348"/>
      <c r="B47" s="348"/>
      <c r="C47" s="348"/>
      <c r="D47" s="349"/>
    </row>
    <row r="48" spans="1:4" x14ac:dyDescent="0.2">
      <c r="A48" s="567" t="s">
        <v>236</v>
      </c>
      <c r="B48" s="567"/>
      <c r="C48" s="567"/>
      <c r="D48" s="567"/>
    </row>
    <row r="49" spans="1:4" x14ac:dyDescent="0.2">
      <c r="A49" s="567" t="s">
        <v>237</v>
      </c>
      <c r="B49" s="567"/>
      <c r="C49" s="567"/>
      <c r="D49" s="567"/>
    </row>
    <row r="50" spans="1:4" x14ac:dyDescent="0.2">
      <c r="A50" s="567" t="s">
        <v>512</v>
      </c>
      <c r="B50" s="567"/>
      <c r="C50" s="567"/>
      <c r="D50" s="567"/>
    </row>
    <row r="51" spans="1:4" ht="13.5" thickBot="1" x14ac:dyDescent="0.25">
      <c r="A51" s="567"/>
      <c r="B51" s="567"/>
      <c r="C51" s="567"/>
      <c r="D51" s="349"/>
    </row>
    <row r="52" spans="1:4" ht="13.5" thickBot="1" x14ac:dyDescent="0.25">
      <c r="A52" s="36" t="s">
        <v>792</v>
      </c>
      <c r="B52" s="37"/>
      <c r="C52" s="37"/>
      <c r="D52" s="37"/>
    </row>
    <row r="53" spans="1:4" ht="38.25" x14ac:dyDescent="0.2">
      <c r="A53" s="64" t="s">
        <v>282</v>
      </c>
      <c r="B53" s="65"/>
      <c r="C53" s="66"/>
      <c r="D53" s="349"/>
    </row>
    <row r="54" spans="1:4" x14ac:dyDescent="0.2">
      <c r="A54" s="64"/>
      <c r="B54" s="65"/>
      <c r="C54" s="66"/>
      <c r="D54" s="349"/>
    </row>
    <row r="55" spans="1:4" x14ac:dyDescent="0.2">
      <c r="A55" s="49" t="s">
        <v>532</v>
      </c>
      <c r="B55" s="67" t="s">
        <v>83</v>
      </c>
      <c r="C55" s="49">
        <v>36285</v>
      </c>
      <c r="D55" s="567"/>
    </row>
  </sheetData>
  <mergeCells count="2">
    <mergeCell ref="A41:C41"/>
    <mergeCell ref="A1:B1"/>
  </mergeCells>
  <phoneticPr fontId="0" type="noConversion"/>
  <hyperlinks>
    <hyperlink ref="C1" location="Indhold!A1" display="Tilbage til indholdsoversigten"/>
    <hyperlink ref="D1" location="Kontaktpersoner!B28:F28" display="Kontaktperson"/>
    <hyperlink ref="E1" location="Indhold!A1" display="Tilbage til indholdsoversigten"/>
  </hyperlinks>
  <pageMargins left="0.75" right="0.75" top="1" bottom="1" header="0.5" footer="0.5"/>
  <pageSetup paperSize="9"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enableFormatConditionsCalculation="0"/>
  <dimension ref="A1:J4280"/>
  <sheetViews>
    <sheetView zoomScale="80" zoomScaleNormal="80" workbookViewId="0">
      <selection activeCell="C35" sqref="C35"/>
    </sheetView>
  </sheetViews>
  <sheetFormatPr defaultRowHeight="12.75" x14ac:dyDescent="0.2"/>
  <cols>
    <col min="1" max="1" width="66.28515625" customWidth="1"/>
    <col min="2" max="2" width="23.7109375" customWidth="1"/>
    <col min="3" max="3" width="25.5703125" customWidth="1"/>
    <col min="4" max="4" width="25.140625" customWidth="1"/>
    <col min="5" max="5" width="20" customWidth="1"/>
    <col min="6" max="6" width="31.140625" customWidth="1"/>
    <col min="7" max="7" width="33.7109375" customWidth="1"/>
    <col min="8" max="11" width="10.7109375" customWidth="1"/>
    <col min="12" max="12" width="13.7109375" customWidth="1"/>
    <col min="13" max="13" width="10.7109375" customWidth="1"/>
    <col min="14" max="14" width="20.7109375" customWidth="1"/>
    <col min="15" max="18" width="16.7109375" customWidth="1"/>
    <col min="19" max="20" width="10.7109375" customWidth="1"/>
    <col min="21" max="21" width="16.7109375" customWidth="1"/>
    <col min="22" max="22" width="23.7109375" customWidth="1"/>
    <col min="23" max="23" width="21.7109375" customWidth="1"/>
    <col min="24" max="24" width="13.7109375" customWidth="1"/>
  </cols>
  <sheetData>
    <row r="1" spans="1:10" ht="21" thickBot="1" x14ac:dyDescent="0.25">
      <c r="A1" s="596" t="s">
        <v>899</v>
      </c>
      <c r="B1" s="597"/>
      <c r="C1" s="17"/>
      <c r="D1" s="27" t="s">
        <v>230</v>
      </c>
      <c r="E1" s="27"/>
      <c r="F1" s="28" t="s">
        <v>159</v>
      </c>
      <c r="G1" s="1"/>
      <c r="H1" s="1"/>
      <c r="I1" s="1"/>
      <c r="J1" s="1"/>
    </row>
    <row r="2" spans="1:10" ht="18" customHeight="1" x14ac:dyDescent="0.3">
      <c r="A2" s="373"/>
      <c r="B2" s="92" t="s">
        <v>682</v>
      </c>
      <c r="C2" s="92"/>
      <c r="D2" t="s">
        <v>229</v>
      </c>
      <c r="E2" t="s">
        <v>580</v>
      </c>
    </row>
    <row r="3" spans="1:10" ht="12.75" customHeight="1" x14ac:dyDescent="0.25">
      <c r="A3" s="362" t="s">
        <v>61</v>
      </c>
      <c r="B3" s="92"/>
      <c r="C3" s="92"/>
    </row>
    <row r="4" spans="1:10" ht="12.75" customHeight="1" x14ac:dyDescent="0.2">
      <c r="A4" s="345"/>
      <c r="B4" s="92"/>
      <c r="C4" s="92"/>
    </row>
    <row r="5" spans="1:10" ht="12.75" customHeight="1" x14ac:dyDescent="0.25">
      <c r="A5" s="365" t="s">
        <v>960</v>
      </c>
      <c r="B5" s="92"/>
      <c r="C5" s="92"/>
    </row>
    <row r="6" spans="1:10" ht="12.75" customHeight="1" x14ac:dyDescent="0.25">
      <c r="A6" s="365" t="s">
        <v>961</v>
      </c>
      <c r="B6" s="92"/>
      <c r="C6" s="92"/>
    </row>
    <row r="7" spans="1:10" ht="12.75" customHeight="1" x14ac:dyDescent="0.2">
      <c r="A7" s="352" t="s">
        <v>683</v>
      </c>
      <c r="B7" s="366" t="s">
        <v>683</v>
      </c>
      <c r="C7" s="360" t="s">
        <v>683</v>
      </c>
      <c r="D7" s="360" t="s">
        <v>684</v>
      </c>
      <c r="E7" s="360" t="s">
        <v>685</v>
      </c>
    </row>
    <row r="8" spans="1:10" ht="12.75" customHeight="1" x14ac:dyDescent="0.2">
      <c r="A8" s="355"/>
      <c r="B8" s="356" t="s">
        <v>686</v>
      </c>
      <c r="C8" s="359" t="s">
        <v>687</v>
      </c>
      <c r="D8" s="359" t="s">
        <v>686</v>
      </c>
      <c r="E8" s="359" t="s">
        <v>688</v>
      </c>
    </row>
    <row r="9" spans="1:10" ht="12.75" customHeight="1" x14ac:dyDescent="0.2">
      <c r="A9" s="352" t="s">
        <v>689</v>
      </c>
      <c r="B9" s="357">
        <v>950</v>
      </c>
      <c r="C9" s="347">
        <v>38000</v>
      </c>
      <c r="D9" s="347">
        <v>700</v>
      </c>
      <c r="E9" s="347">
        <v>1650</v>
      </c>
    </row>
    <row r="10" spans="1:10" ht="26.45" customHeight="1" x14ac:dyDescent="0.2">
      <c r="A10" s="354" t="s">
        <v>690</v>
      </c>
      <c r="B10" s="357"/>
      <c r="C10" s="347"/>
      <c r="D10" s="347"/>
      <c r="E10" s="347"/>
    </row>
    <row r="11" spans="1:10" ht="12.75" customHeight="1" x14ac:dyDescent="0.2">
      <c r="A11" s="354" t="s">
        <v>353</v>
      </c>
      <c r="B11" s="357"/>
      <c r="C11" s="347"/>
      <c r="D11" s="347"/>
      <c r="E11" s="347"/>
    </row>
    <row r="12" spans="1:10" ht="12.75" customHeight="1" x14ac:dyDescent="0.2">
      <c r="A12" s="354" t="s">
        <v>568</v>
      </c>
      <c r="B12" s="357"/>
      <c r="C12" s="347"/>
      <c r="D12" s="347"/>
      <c r="E12" s="347"/>
    </row>
    <row r="13" spans="1:10" x14ac:dyDescent="0.2">
      <c r="A13" s="354" t="s">
        <v>62</v>
      </c>
      <c r="B13" s="357">
        <v>509</v>
      </c>
      <c r="C13" s="347">
        <v>23600</v>
      </c>
      <c r="D13" s="347"/>
      <c r="E13" s="347">
        <v>1290</v>
      </c>
    </row>
    <row r="14" spans="1:10" ht="12.75" customHeight="1" x14ac:dyDescent="0.2">
      <c r="A14" s="354" t="s">
        <v>691</v>
      </c>
      <c r="B14" s="357" t="s">
        <v>339</v>
      </c>
      <c r="C14" s="347" t="s">
        <v>339</v>
      </c>
      <c r="D14" s="347"/>
      <c r="E14" s="347">
        <v>700</v>
      </c>
    </row>
    <row r="15" spans="1:10" ht="12.75" customHeight="1" x14ac:dyDescent="0.2">
      <c r="A15" s="354" t="s">
        <v>789</v>
      </c>
      <c r="B15" s="357"/>
      <c r="C15" s="347"/>
      <c r="D15" s="347" t="s">
        <v>339</v>
      </c>
      <c r="E15" s="347" t="s">
        <v>339</v>
      </c>
    </row>
    <row r="16" spans="1:10" ht="12.75" customHeight="1" x14ac:dyDescent="0.2">
      <c r="A16" s="355" t="s">
        <v>592</v>
      </c>
      <c r="B16" s="356"/>
      <c r="C16" s="359"/>
      <c r="D16" s="359"/>
      <c r="E16" s="359"/>
    </row>
    <row r="17" spans="1:7" ht="12.75" customHeight="1" x14ac:dyDescent="0.2">
      <c r="A17" s="353"/>
      <c r="B17" s="353"/>
      <c r="C17" s="353"/>
      <c r="D17" s="353"/>
      <c r="E17" s="353"/>
    </row>
    <row r="18" spans="1:7" s="345" customFormat="1" ht="12.75" customHeight="1" x14ac:dyDescent="0.2">
      <c r="A18" s="349" t="s">
        <v>692</v>
      </c>
      <c r="B18" s="349" t="s">
        <v>693</v>
      </c>
      <c r="C18" s="349"/>
      <c r="D18" s="349"/>
      <c r="E18" s="349"/>
    </row>
    <row r="19" spans="1:7" ht="12.75" customHeight="1" x14ac:dyDescent="0.2">
      <c r="A19" s="350"/>
      <c r="B19" s="350"/>
      <c r="C19" s="349"/>
      <c r="D19" s="349"/>
      <c r="E19" s="349" t="s">
        <v>694</v>
      </c>
    </row>
    <row r="20" spans="1:7" ht="13.15" customHeight="1" x14ac:dyDescent="0.2">
      <c r="A20" s="610" t="s">
        <v>962</v>
      </c>
      <c r="B20" s="607" t="s">
        <v>695</v>
      </c>
      <c r="C20" s="604" t="s">
        <v>918</v>
      </c>
      <c r="D20" s="604" t="s">
        <v>919</v>
      </c>
      <c r="E20" s="604" t="s">
        <v>695</v>
      </c>
      <c r="F20" s="604" t="s">
        <v>920</v>
      </c>
      <c r="G20" s="604" t="s">
        <v>921</v>
      </c>
    </row>
    <row r="21" spans="1:7" ht="12.75" customHeight="1" x14ac:dyDescent="0.2">
      <c r="A21" s="611"/>
      <c r="B21" s="608"/>
      <c r="C21" s="605"/>
      <c r="D21" s="605"/>
      <c r="E21" s="605"/>
      <c r="F21" s="605"/>
      <c r="G21" s="605"/>
    </row>
    <row r="22" spans="1:7" ht="20.25" customHeight="1" x14ac:dyDescent="0.2">
      <c r="A22" s="612"/>
      <c r="B22" s="609"/>
      <c r="C22" s="606"/>
      <c r="D22" s="606"/>
      <c r="E22" s="606"/>
      <c r="F22" s="606"/>
      <c r="G22" s="606"/>
    </row>
    <row r="23" spans="1:7" ht="12.75" customHeight="1" x14ac:dyDescent="0.2">
      <c r="A23" s="249" t="s">
        <v>696</v>
      </c>
      <c r="B23" s="368"/>
      <c r="C23" s="367"/>
      <c r="D23" s="360"/>
      <c r="E23" s="360"/>
      <c r="F23" s="360"/>
      <c r="G23" s="360"/>
    </row>
    <row r="24" spans="1:7" ht="12.75" customHeight="1" x14ac:dyDescent="0.2">
      <c r="A24" s="363" t="s">
        <v>603</v>
      </c>
      <c r="B24" s="361">
        <v>56807</v>
      </c>
      <c r="C24" s="371">
        <v>33270</v>
      </c>
      <c r="D24" s="347">
        <v>18870</v>
      </c>
      <c r="E24" s="347">
        <f>+B24*1.05</f>
        <v>59647.350000000006</v>
      </c>
      <c r="F24" s="347">
        <f>+C24*1.05</f>
        <v>34933.5</v>
      </c>
      <c r="G24" s="347">
        <f>+D24*1.05</f>
        <v>19813.5</v>
      </c>
    </row>
    <row r="25" spans="1:7" ht="12.75" customHeight="1" x14ac:dyDescent="0.2">
      <c r="A25" s="363"/>
      <c r="B25" s="361"/>
      <c r="C25" s="371"/>
      <c r="D25" s="347"/>
      <c r="E25" s="347"/>
      <c r="F25" s="347"/>
      <c r="G25" s="347"/>
    </row>
    <row r="26" spans="1:7" ht="12.75" customHeight="1" x14ac:dyDescent="0.2">
      <c r="A26" s="363" t="s">
        <v>172</v>
      </c>
      <c r="B26" s="361"/>
      <c r="C26" s="371"/>
      <c r="D26" s="347"/>
      <c r="E26" s="347"/>
      <c r="F26" s="347"/>
      <c r="G26" s="347"/>
    </row>
    <row r="27" spans="1:7" ht="12.75" customHeight="1" x14ac:dyDescent="0.2">
      <c r="A27" s="363" t="s">
        <v>697</v>
      </c>
      <c r="B27" s="361">
        <v>75480</v>
      </c>
      <c r="C27" s="371">
        <v>51880</v>
      </c>
      <c r="D27" s="347">
        <v>37480</v>
      </c>
      <c r="E27" s="347">
        <f>+B27*1.07</f>
        <v>80763.600000000006</v>
      </c>
      <c r="F27" s="347">
        <f>+C27*1.07</f>
        <v>55511.600000000006</v>
      </c>
      <c r="G27" s="347">
        <f>+D27*1.07</f>
        <v>40103.600000000006</v>
      </c>
    </row>
    <row r="28" spans="1:7" ht="12.75" customHeight="1" x14ac:dyDescent="0.2">
      <c r="A28" s="363" t="s">
        <v>177</v>
      </c>
      <c r="B28" s="361"/>
      <c r="C28" s="371"/>
      <c r="D28" s="347"/>
      <c r="E28" s="347"/>
      <c r="F28" s="347"/>
      <c r="G28" s="347"/>
    </row>
    <row r="29" spans="1:7" ht="12.75" customHeight="1" x14ac:dyDescent="0.2">
      <c r="A29" s="363" t="s">
        <v>173</v>
      </c>
      <c r="B29" s="361"/>
      <c r="C29" s="371"/>
      <c r="D29" s="347"/>
      <c r="E29" s="347"/>
      <c r="F29" s="347"/>
      <c r="G29" s="347"/>
    </row>
    <row r="30" spans="1:7" ht="12.75" customHeight="1" x14ac:dyDescent="0.2">
      <c r="A30" s="363" t="s">
        <v>174</v>
      </c>
      <c r="B30" s="361"/>
      <c r="C30" s="371"/>
      <c r="D30" s="347"/>
      <c r="E30" s="347"/>
      <c r="F30" s="347"/>
      <c r="G30" s="347"/>
    </row>
    <row r="31" spans="1:7" ht="12.75" customHeight="1" x14ac:dyDescent="0.2">
      <c r="A31" s="363" t="s">
        <v>175</v>
      </c>
      <c r="B31" s="361"/>
      <c r="C31" s="371"/>
      <c r="D31" s="347"/>
      <c r="E31" s="347"/>
      <c r="F31" s="347"/>
      <c r="G31" s="347"/>
    </row>
    <row r="32" spans="1:7" ht="12.75" customHeight="1" x14ac:dyDescent="0.2">
      <c r="A32" s="363" t="s">
        <v>171</v>
      </c>
      <c r="B32" s="361"/>
      <c r="C32" s="371"/>
      <c r="D32" s="347"/>
      <c r="E32" s="347"/>
      <c r="F32" s="347"/>
      <c r="G32" s="347"/>
    </row>
    <row r="33" spans="1:7" ht="12.75" customHeight="1" x14ac:dyDescent="0.2">
      <c r="A33" s="363"/>
      <c r="B33" s="361"/>
      <c r="C33" s="371"/>
      <c r="D33" s="347"/>
      <c r="E33" s="347"/>
      <c r="F33" s="347"/>
      <c r="G33" s="347"/>
    </row>
    <row r="34" spans="1:7" ht="12.75" customHeight="1" x14ac:dyDescent="0.2">
      <c r="A34" s="363" t="s">
        <v>176</v>
      </c>
      <c r="B34" s="361"/>
      <c r="C34" s="371"/>
      <c r="D34" s="347"/>
      <c r="E34" s="347"/>
      <c r="F34" s="347"/>
      <c r="G34" s="347"/>
    </row>
    <row r="35" spans="1:7" ht="12.75" customHeight="1" x14ac:dyDescent="0.2">
      <c r="A35" s="363" t="s">
        <v>178</v>
      </c>
      <c r="B35" s="361">
        <v>79530</v>
      </c>
      <c r="C35" s="371">
        <v>55930</v>
      </c>
      <c r="D35" s="347">
        <v>41530</v>
      </c>
      <c r="E35" s="347">
        <f>+B35*1.07</f>
        <v>85097.1</v>
      </c>
      <c r="F35" s="347">
        <f>+C35*1.07</f>
        <v>59845.100000000006</v>
      </c>
      <c r="G35" s="347">
        <f>+D35*1.07</f>
        <v>44437.100000000006</v>
      </c>
    </row>
    <row r="36" spans="1:7" ht="12.75" customHeight="1" x14ac:dyDescent="0.2">
      <c r="A36" s="363" t="s">
        <v>179</v>
      </c>
      <c r="B36" s="361"/>
      <c r="C36" s="371"/>
      <c r="D36" s="347"/>
      <c r="E36" s="347"/>
      <c r="F36" s="347"/>
      <c r="G36" s="347"/>
    </row>
    <row r="37" spans="1:7" ht="12.75" customHeight="1" x14ac:dyDescent="0.2">
      <c r="A37" s="363" t="s">
        <v>180</v>
      </c>
      <c r="B37" s="361"/>
      <c r="C37" s="371"/>
      <c r="D37" s="347"/>
      <c r="E37" s="347"/>
      <c r="F37" s="347"/>
      <c r="G37" s="347"/>
    </row>
    <row r="38" spans="1:7" ht="12.75" customHeight="1" x14ac:dyDescent="0.2">
      <c r="A38" s="363" t="s">
        <v>698</v>
      </c>
      <c r="B38" s="361"/>
      <c r="C38" s="371"/>
      <c r="D38" s="347"/>
      <c r="E38" s="347"/>
      <c r="F38" s="347"/>
      <c r="G38" s="347"/>
    </row>
    <row r="39" spans="1:7" ht="12.75" customHeight="1" x14ac:dyDescent="0.2">
      <c r="A39" s="363"/>
      <c r="B39" s="361"/>
      <c r="C39" s="371"/>
      <c r="D39" s="347"/>
      <c r="E39" s="347"/>
      <c r="F39" s="347"/>
      <c r="G39" s="347"/>
    </row>
    <row r="40" spans="1:7" ht="12.75" customHeight="1" x14ac:dyDescent="0.2">
      <c r="A40" s="363" t="s">
        <v>181</v>
      </c>
      <c r="B40" s="361"/>
      <c r="C40" s="371"/>
      <c r="D40" s="347"/>
      <c r="E40" s="347"/>
      <c r="F40" s="347"/>
      <c r="G40" s="347"/>
    </row>
    <row r="41" spans="1:7" ht="12.75" customHeight="1" x14ac:dyDescent="0.2">
      <c r="A41" s="363" t="s">
        <v>182</v>
      </c>
      <c r="B41" s="361">
        <v>85330</v>
      </c>
      <c r="C41" s="371">
        <v>61730</v>
      </c>
      <c r="D41" s="347">
        <v>47330</v>
      </c>
      <c r="E41" s="347">
        <f>+B41*1.07</f>
        <v>91303.1</v>
      </c>
      <c r="F41" s="347">
        <f>+C41*1.07</f>
        <v>66051.100000000006</v>
      </c>
      <c r="G41" s="347">
        <f>+D41*1.07</f>
        <v>50643.100000000006</v>
      </c>
    </row>
    <row r="42" spans="1:7" ht="12.75" customHeight="1" x14ac:dyDescent="0.2">
      <c r="A42" s="363" t="s">
        <v>183</v>
      </c>
      <c r="B42" s="361"/>
      <c r="C42" s="371"/>
      <c r="D42" s="347"/>
      <c r="E42" s="347"/>
      <c r="F42" s="347"/>
      <c r="G42" s="347"/>
    </row>
    <row r="43" spans="1:7" ht="12.75" customHeight="1" x14ac:dyDescent="0.2">
      <c r="A43" s="363" t="s">
        <v>192</v>
      </c>
      <c r="B43" s="361"/>
      <c r="C43" s="371"/>
      <c r="D43" s="347"/>
      <c r="E43" s="347"/>
      <c r="F43" s="347"/>
      <c r="G43" s="347"/>
    </row>
    <row r="44" spans="1:7" ht="12.75" customHeight="1" x14ac:dyDescent="0.2">
      <c r="A44" s="363"/>
      <c r="B44" s="361"/>
      <c r="C44" s="371"/>
      <c r="D44" s="347"/>
      <c r="E44" s="347"/>
      <c r="F44" s="347"/>
      <c r="G44" s="347"/>
    </row>
    <row r="45" spans="1:7" ht="12.75" customHeight="1" x14ac:dyDescent="0.2">
      <c r="A45" s="363" t="s">
        <v>185</v>
      </c>
      <c r="B45" s="361"/>
      <c r="C45" s="371"/>
      <c r="D45" s="347"/>
      <c r="E45" s="347"/>
      <c r="F45" s="347"/>
      <c r="G45" s="347"/>
    </row>
    <row r="46" spans="1:7" ht="12.75" customHeight="1" x14ac:dyDescent="0.2">
      <c r="A46" s="363" t="s">
        <v>699</v>
      </c>
      <c r="B46" s="361">
        <v>94120</v>
      </c>
      <c r="C46" s="371">
        <v>70520</v>
      </c>
      <c r="D46" s="347">
        <v>56120</v>
      </c>
      <c r="E46" s="347">
        <f>+B46*1.07</f>
        <v>100708.40000000001</v>
      </c>
      <c r="F46" s="347">
        <f>+C46*1.07</f>
        <v>75456.400000000009</v>
      </c>
      <c r="G46" s="347">
        <f>+D46*1.07</f>
        <v>60048.4</v>
      </c>
    </row>
    <row r="47" spans="1:7" ht="12.75" customHeight="1" x14ac:dyDescent="0.2">
      <c r="A47" s="363" t="s">
        <v>187</v>
      </c>
      <c r="B47" s="361"/>
      <c r="C47" s="371"/>
      <c r="D47" s="347"/>
      <c r="E47" s="347"/>
      <c r="F47" s="347"/>
      <c r="G47" s="347"/>
    </row>
    <row r="48" spans="1:7" ht="12.75" customHeight="1" x14ac:dyDescent="0.2">
      <c r="A48" s="363" t="s">
        <v>188</v>
      </c>
      <c r="B48" s="361"/>
      <c r="C48" s="371"/>
      <c r="D48" s="347"/>
      <c r="E48" s="347"/>
      <c r="F48" s="347"/>
      <c r="G48" s="347"/>
    </row>
    <row r="49" spans="1:7" ht="12.75" customHeight="1" x14ac:dyDescent="0.2">
      <c r="A49" s="363" t="s">
        <v>189</v>
      </c>
      <c r="B49" s="361"/>
      <c r="C49" s="371"/>
      <c r="D49" s="347"/>
      <c r="E49" s="347"/>
      <c r="F49" s="347"/>
      <c r="G49" s="347"/>
    </row>
    <row r="50" spans="1:7" ht="12.75" customHeight="1" x14ac:dyDescent="0.2">
      <c r="A50" s="363" t="s">
        <v>191</v>
      </c>
      <c r="B50" s="361"/>
      <c r="C50" s="371"/>
      <c r="D50" s="347"/>
      <c r="E50" s="347"/>
      <c r="F50" s="347"/>
      <c r="G50" s="347"/>
    </row>
    <row r="51" spans="1:7" ht="12.75" customHeight="1" x14ac:dyDescent="0.2">
      <c r="A51" s="363" t="s">
        <v>184</v>
      </c>
      <c r="B51" s="361"/>
      <c r="C51" s="371"/>
      <c r="D51" s="347"/>
      <c r="E51" s="347"/>
      <c r="F51" s="347"/>
      <c r="G51" s="347"/>
    </row>
    <row r="52" spans="1:7" ht="12.75" customHeight="1" x14ac:dyDescent="0.2">
      <c r="A52" s="363" t="s">
        <v>190</v>
      </c>
      <c r="B52" s="361"/>
      <c r="C52" s="371"/>
      <c r="D52" s="347"/>
      <c r="E52" s="347"/>
      <c r="F52" s="347"/>
      <c r="G52" s="347"/>
    </row>
    <row r="53" spans="1:7" ht="12.75" customHeight="1" x14ac:dyDescent="0.2">
      <c r="A53" s="363" t="s">
        <v>193</v>
      </c>
      <c r="B53" s="361"/>
      <c r="C53" s="371"/>
      <c r="D53" s="347"/>
      <c r="E53" s="347"/>
      <c r="F53" s="347"/>
      <c r="G53" s="347"/>
    </row>
    <row r="54" spans="1:7" ht="12.75" customHeight="1" x14ac:dyDescent="0.2">
      <c r="A54" s="363" t="s">
        <v>194</v>
      </c>
      <c r="B54" s="361"/>
      <c r="C54" s="371"/>
      <c r="D54" s="347"/>
      <c r="E54" s="347"/>
      <c r="F54" s="347"/>
      <c r="G54" s="347"/>
    </row>
    <row r="55" spans="1:7" ht="12.75" customHeight="1" x14ac:dyDescent="0.2">
      <c r="A55" s="363"/>
      <c r="B55" s="361"/>
      <c r="C55" s="371"/>
      <c r="D55" s="347"/>
      <c r="E55" s="347"/>
      <c r="F55" s="347"/>
      <c r="G55" s="347"/>
    </row>
    <row r="56" spans="1:7" ht="12.75" customHeight="1" x14ac:dyDescent="0.2">
      <c r="A56" s="363"/>
      <c r="B56" s="361"/>
      <c r="C56" s="371"/>
      <c r="D56" s="347"/>
      <c r="E56" s="347"/>
      <c r="F56" s="347"/>
      <c r="G56" s="347"/>
    </row>
    <row r="57" spans="1:7" ht="12.75" customHeight="1" x14ac:dyDescent="0.2">
      <c r="A57" s="363" t="s">
        <v>195</v>
      </c>
      <c r="B57" s="361"/>
      <c r="C57" s="371"/>
      <c r="D57" s="347"/>
      <c r="E57" s="347"/>
      <c r="F57" s="347"/>
      <c r="G57" s="347"/>
    </row>
    <row r="58" spans="1:7" ht="12.75" customHeight="1" x14ac:dyDescent="0.2">
      <c r="A58" s="363" t="s">
        <v>196</v>
      </c>
      <c r="B58" s="361">
        <v>103630</v>
      </c>
      <c r="C58" s="371">
        <v>80030</v>
      </c>
      <c r="D58" s="347">
        <v>65630</v>
      </c>
      <c r="E58" s="347">
        <f>+B58*1.07</f>
        <v>110884.1</v>
      </c>
      <c r="F58" s="347">
        <f>+C58*1.07</f>
        <v>85632.1</v>
      </c>
      <c r="G58" s="347">
        <f>+D58*1.07</f>
        <v>70224.100000000006</v>
      </c>
    </row>
    <row r="59" spans="1:7" ht="12.75" customHeight="1" x14ac:dyDescent="0.2">
      <c r="A59" s="363" t="s">
        <v>186</v>
      </c>
      <c r="B59" s="361"/>
      <c r="C59" s="371"/>
      <c r="D59" s="347"/>
      <c r="E59" s="347"/>
      <c r="F59" s="347"/>
      <c r="G59" s="347"/>
    </row>
    <row r="60" spans="1:7" ht="12.75" customHeight="1" x14ac:dyDescent="0.2">
      <c r="A60" s="363" t="s">
        <v>202</v>
      </c>
      <c r="B60" s="361"/>
      <c r="C60" s="371"/>
      <c r="D60" s="347"/>
      <c r="E60" s="347"/>
      <c r="F60" s="347"/>
      <c r="G60" s="347"/>
    </row>
    <row r="61" spans="1:7" ht="12.75" customHeight="1" x14ac:dyDescent="0.2">
      <c r="A61" s="363"/>
      <c r="B61" s="361"/>
      <c r="C61" s="371"/>
      <c r="D61" s="347"/>
      <c r="E61" s="347"/>
      <c r="F61" s="347"/>
      <c r="G61" s="347"/>
    </row>
    <row r="62" spans="1:7" ht="12.75" customHeight="1" x14ac:dyDescent="0.2">
      <c r="A62" s="363" t="s">
        <v>198</v>
      </c>
      <c r="B62" s="361"/>
      <c r="C62" s="371"/>
      <c r="D62" s="347"/>
      <c r="E62" s="347"/>
      <c r="F62" s="347"/>
      <c r="G62" s="347"/>
    </row>
    <row r="63" spans="1:7" ht="12.75" customHeight="1" x14ac:dyDescent="0.2">
      <c r="A63" s="363" t="s">
        <v>199</v>
      </c>
      <c r="B63" s="361">
        <v>113330</v>
      </c>
      <c r="C63" s="371">
        <v>89730</v>
      </c>
      <c r="D63" s="347">
        <v>75330</v>
      </c>
      <c r="E63" s="347">
        <f>+B63*1.07</f>
        <v>121263.1</v>
      </c>
      <c r="F63" s="347">
        <f>+C63*1.07</f>
        <v>96011.1</v>
      </c>
      <c r="G63" s="347">
        <f>+D63*1.07</f>
        <v>80603.100000000006</v>
      </c>
    </row>
    <row r="64" spans="1:7" ht="12.75" customHeight="1" x14ac:dyDescent="0.2">
      <c r="A64" s="363" t="s">
        <v>200</v>
      </c>
      <c r="B64" s="361"/>
      <c r="C64" s="371"/>
      <c r="D64" s="347"/>
      <c r="E64" s="347"/>
      <c r="F64" s="347"/>
      <c r="G64" s="347"/>
    </row>
    <row r="65" spans="1:7" ht="12.75" customHeight="1" x14ac:dyDescent="0.2">
      <c r="A65" s="363" t="s">
        <v>197</v>
      </c>
      <c r="B65" s="361"/>
      <c r="C65" s="371"/>
      <c r="D65" s="347"/>
      <c r="E65" s="347"/>
      <c r="F65" s="347"/>
      <c r="G65" s="347"/>
    </row>
    <row r="66" spans="1:7" ht="12.75" customHeight="1" x14ac:dyDescent="0.2">
      <c r="A66" s="363" t="s">
        <v>207</v>
      </c>
      <c r="B66" s="361"/>
      <c r="C66" s="371"/>
      <c r="D66" s="347"/>
      <c r="E66" s="347"/>
      <c r="F66" s="347"/>
      <c r="G66" s="347"/>
    </row>
    <row r="67" spans="1:7" ht="12.75" customHeight="1" x14ac:dyDescent="0.2">
      <c r="A67" s="363" t="s">
        <v>201</v>
      </c>
      <c r="B67" s="361"/>
      <c r="C67" s="371"/>
      <c r="D67" s="347"/>
      <c r="E67" s="347"/>
      <c r="F67" s="347"/>
      <c r="G67" s="347"/>
    </row>
    <row r="68" spans="1:7" ht="12.75" customHeight="1" x14ac:dyDescent="0.2">
      <c r="A68" s="363" t="s">
        <v>208</v>
      </c>
      <c r="B68" s="361"/>
      <c r="C68" s="371"/>
      <c r="D68" s="347"/>
      <c r="E68" s="347"/>
      <c r="F68" s="347"/>
      <c r="G68" s="347"/>
    </row>
    <row r="69" spans="1:7" ht="12.75" customHeight="1" x14ac:dyDescent="0.2">
      <c r="A69" s="363"/>
      <c r="B69" s="361"/>
      <c r="C69" s="371"/>
      <c r="D69" s="347"/>
      <c r="E69" s="347"/>
      <c r="F69" s="347"/>
      <c r="G69" s="347"/>
    </row>
    <row r="70" spans="1:7" ht="12.75" customHeight="1" x14ac:dyDescent="0.2">
      <c r="A70" s="363" t="s">
        <v>203</v>
      </c>
      <c r="B70" s="361"/>
      <c r="C70" s="371"/>
      <c r="D70" s="347"/>
      <c r="E70" s="347"/>
      <c r="F70" s="347"/>
      <c r="G70" s="347"/>
    </row>
    <row r="71" spans="1:7" ht="12.75" customHeight="1" x14ac:dyDescent="0.2">
      <c r="A71" s="363" t="s">
        <v>204</v>
      </c>
      <c r="B71" s="361">
        <v>123930</v>
      </c>
      <c r="C71" s="371">
        <v>100330</v>
      </c>
      <c r="D71" s="347">
        <v>85930</v>
      </c>
      <c r="E71" s="347">
        <f>+B71*1.07</f>
        <v>132605.1</v>
      </c>
      <c r="F71" s="347">
        <f>+C71*1.07</f>
        <v>107353.1</v>
      </c>
      <c r="G71" s="347">
        <f>+D71*1.07</f>
        <v>91945.1</v>
      </c>
    </row>
    <row r="72" spans="1:7" ht="12.75" customHeight="1" x14ac:dyDescent="0.2">
      <c r="A72" s="363" t="s">
        <v>205</v>
      </c>
      <c r="B72" s="361"/>
      <c r="C72" s="371"/>
      <c r="D72" s="347"/>
      <c r="E72" s="347"/>
      <c r="F72" s="347"/>
      <c r="G72" s="347"/>
    </row>
    <row r="73" spans="1:7" ht="12.75" customHeight="1" x14ac:dyDescent="0.2">
      <c r="A73" s="363" t="s">
        <v>206</v>
      </c>
      <c r="B73" s="361"/>
      <c r="C73" s="371"/>
      <c r="D73" s="347"/>
      <c r="E73" s="347"/>
      <c r="F73" s="347"/>
      <c r="G73" s="347"/>
    </row>
    <row r="74" spans="1:7" ht="12.75" customHeight="1" x14ac:dyDescent="0.2">
      <c r="A74" s="363" t="s">
        <v>211</v>
      </c>
      <c r="B74" s="361"/>
      <c r="C74" s="371"/>
      <c r="D74" s="347"/>
      <c r="E74" s="347"/>
      <c r="F74" s="347"/>
      <c r="G74" s="347"/>
    </row>
    <row r="75" spans="1:7" ht="12.75" customHeight="1" x14ac:dyDescent="0.2">
      <c r="A75" s="363" t="s">
        <v>214</v>
      </c>
      <c r="B75" s="361"/>
      <c r="C75" s="371"/>
      <c r="D75" s="347"/>
      <c r="E75" s="347"/>
      <c r="F75" s="347"/>
      <c r="G75" s="347"/>
    </row>
    <row r="76" spans="1:7" ht="12.75" customHeight="1" x14ac:dyDescent="0.2">
      <c r="A76" s="363"/>
      <c r="B76" s="361"/>
      <c r="C76" s="371"/>
      <c r="D76" s="347"/>
      <c r="E76" s="347"/>
      <c r="F76" s="347"/>
      <c r="G76" s="347"/>
    </row>
    <row r="77" spans="1:7" ht="12.75" customHeight="1" x14ac:dyDescent="0.2">
      <c r="A77" s="363" t="s">
        <v>209</v>
      </c>
      <c r="B77" s="361"/>
      <c r="C77" s="371"/>
      <c r="D77" s="347"/>
      <c r="E77" s="347"/>
      <c r="F77" s="347"/>
      <c r="G77" s="347"/>
    </row>
    <row r="78" spans="1:7" ht="12.75" customHeight="1" x14ac:dyDescent="0.2">
      <c r="A78" s="363" t="s">
        <v>700</v>
      </c>
      <c r="B78" s="361">
        <v>132540</v>
      </c>
      <c r="C78" s="371">
        <v>108940</v>
      </c>
      <c r="D78" s="347">
        <v>94540</v>
      </c>
      <c r="E78" s="347">
        <f>+B78*1.07</f>
        <v>141817.80000000002</v>
      </c>
      <c r="F78" s="347">
        <f>+C78*1.07</f>
        <v>116565.8</v>
      </c>
      <c r="G78" s="347">
        <f>+D78*1.07</f>
        <v>101157.8</v>
      </c>
    </row>
    <row r="79" spans="1:7" ht="12.75" customHeight="1" x14ac:dyDescent="0.2">
      <c r="A79" s="363" t="s">
        <v>210</v>
      </c>
      <c r="B79" s="361"/>
      <c r="C79" s="371"/>
      <c r="D79" s="347"/>
      <c r="E79" s="347"/>
      <c r="F79" s="347"/>
      <c r="G79" s="347"/>
    </row>
    <row r="80" spans="1:7" ht="12.75" customHeight="1" x14ac:dyDescent="0.2">
      <c r="A80" s="363" t="s">
        <v>212</v>
      </c>
      <c r="B80" s="361"/>
      <c r="C80" s="371"/>
      <c r="D80" s="347"/>
      <c r="E80" s="347"/>
      <c r="F80" s="347"/>
      <c r="G80" s="347"/>
    </row>
    <row r="81" spans="1:7" ht="12.75" customHeight="1" x14ac:dyDescent="0.2">
      <c r="A81" s="363" t="s">
        <v>213</v>
      </c>
      <c r="B81" s="361"/>
      <c r="C81" s="371"/>
      <c r="D81" s="347"/>
      <c r="E81" s="347"/>
      <c r="F81" s="347"/>
      <c r="G81" s="347"/>
    </row>
    <row r="82" spans="1:7" ht="12.75" customHeight="1" x14ac:dyDescent="0.2">
      <c r="A82" s="363"/>
      <c r="B82" s="361"/>
      <c r="C82" s="371"/>
      <c r="D82" s="347"/>
      <c r="E82" s="347"/>
      <c r="F82" s="347"/>
      <c r="G82" s="347"/>
    </row>
    <row r="83" spans="1:7" ht="12.75" customHeight="1" x14ac:dyDescent="0.2">
      <c r="A83" s="363" t="s">
        <v>215</v>
      </c>
      <c r="B83" s="361"/>
      <c r="C83" s="371"/>
      <c r="D83" s="347"/>
      <c r="E83" s="347"/>
      <c r="F83" s="347"/>
      <c r="G83" s="347"/>
    </row>
    <row r="84" spans="1:7" ht="12.75" customHeight="1" x14ac:dyDescent="0.2">
      <c r="A84" s="363" t="s">
        <v>701</v>
      </c>
      <c r="B84" s="361">
        <v>156930</v>
      </c>
      <c r="C84" s="371">
        <v>133330</v>
      </c>
      <c r="D84" s="347">
        <v>118930</v>
      </c>
      <c r="E84" s="347">
        <f>+B84*1.07</f>
        <v>167915.1</v>
      </c>
      <c r="F84" s="347">
        <f>+C84*1.07</f>
        <v>142663.1</v>
      </c>
      <c r="G84" s="347">
        <f>+D84*1.07</f>
        <v>127255.1</v>
      </c>
    </row>
    <row r="85" spans="1:7" ht="12.75" customHeight="1" x14ac:dyDescent="0.2">
      <c r="A85" s="363" t="s">
        <v>565</v>
      </c>
      <c r="B85" s="361"/>
      <c r="C85" s="371"/>
      <c r="D85" s="347"/>
      <c r="E85" s="347"/>
      <c r="F85" s="347"/>
      <c r="G85" s="347"/>
    </row>
    <row r="86" spans="1:7" ht="12.75" customHeight="1" x14ac:dyDescent="0.2">
      <c r="A86" s="363" t="s">
        <v>559</v>
      </c>
      <c r="B86" s="361"/>
      <c r="C86" s="371"/>
      <c r="D86" s="347"/>
      <c r="E86" s="347"/>
      <c r="F86" s="347"/>
      <c r="G86" s="347"/>
    </row>
    <row r="87" spans="1:7" ht="12.75" customHeight="1" x14ac:dyDescent="0.2">
      <c r="A87" s="363" t="s">
        <v>561</v>
      </c>
      <c r="B87" s="361"/>
      <c r="C87" s="371"/>
      <c r="D87" s="347"/>
      <c r="E87" s="347"/>
      <c r="F87" s="347"/>
      <c r="G87" s="347"/>
    </row>
    <row r="88" spans="1:7" ht="12.75" customHeight="1" x14ac:dyDescent="0.2">
      <c r="A88" s="363" t="s">
        <v>562</v>
      </c>
      <c r="B88" s="361"/>
      <c r="C88" s="371"/>
      <c r="D88" s="347"/>
      <c r="E88" s="347"/>
      <c r="F88" s="347"/>
      <c r="G88" s="347"/>
    </row>
    <row r="89" spans="1:7" ht="12.75" customHeight="1" x14ac:dyDescent="0.2">
      <c r="A89" s="363"/>
      <c r="B89" s="361"/>
      <c r="C89" s="371"/>
      <c r="D89" s="347"/>
      <c r="E89" s="347"/>
      <c r="F89" s="347"/>
      <c r="G89" s="347"/>
    </row>
    <row r="90" spans="1:7" ht="12.75" customHeight="1" x14ac:dyDescent="0.2">
      <c r="A90" s="363" t="s">
        <v>563</v>
      </c>
      <c r="B90" s="361"/>
      <c r="C90" s="371"/>
      <c r="D90" s="347"/>
      <c r="E90" s="347"/>
      <c r="F90" s="347"/>
      <c r="G90" s="347"/>
    </row>
    <row r="91" spans="1:7" ht="12.75" customHeight="1" x14ac:dyDescent="0.2">
      <c r="A91" s="363" t="s">
        <v>564</v>
      </c>
      <c r="B91" s="361">
        <v>173030</v>
      </c>
      <c r="C91" s="371">
        <v>149430</v>
      </c>
      <c r="D91" s="347">
        <v>135030</v>
      </c>
      <c r="E91" s="347">
        <f>+B91*1.09</f>
        <v>188602.7</v>
      </c>
      <c r="F91" s="347">
        <f>+C91*1.09</f>
        <v>162878.70000000001</v>
      </c>
      <c r="G91" s="347">
        <f>+D91*1.09</f>
        <v>147182.70000000001</v>
      </c>
    </row>
    <row r="92" spans="1:7" ht="12.75" customHeight="1" x14ac:dyDescent="0.2">
      <c r="A92" s="363" t="s">
        <v>560</v>
      </c>
      <c r="B92" s="361"/>
      <c r="C92" s="371"/>
      <c r="D92" s="347"/>
      <c r="E92" s="347"/>
      <c r="F92" s="347"/>
      <c r="G92" s="347"/>
    </row>
    <row r="93" spans="1:7" ht="12.75" customHeight="1" x14ac:dyDescent="0.2">
      <c r="A93" s="363"/>
      <c r="B93" s="361"/>
      <c r="C93" s="371"/>
      <c r="D93" s="347"/>
      <c r="E93" s="347"/>
      <c r="F93" s="347"/>
      <c r="G93" s="347"/>
    </row>
    <row r="94" spans="1:7" ht="12.75" customHeight="1" x14ac:dyDescent="0.2">
      <c r="A94" s="363" t="s">
        <v>566</v>
      </c>
      <c r="B94" s="361"/>
      <c r="C94" s="371"/>
      <c r="D94" s="347"/>
      <c r="E94" s="347"/>
      <c r="F94" s="347"/>
      <c r="G94" s="347"/>
    </row>
    <row r="95" spans="1:7" ht="12.75" customHeight="1" x14ac:dyDescent="0.2">
      <c r="A95" s="358" t="s">
        <v>702</v>
      </c>
      <c r="B95" s="370">
        <v>210660</v>
      </c>
      <c r="C95" s="375">
        <v>187060</v>
      </c>
      <c r="D95" s="359">
        <v>172060</v>
      </c>
      <c r="E95" s="359">
        <f>+B95*1.09</f>
        <v>229619.40000000002</v>
      </c>
      <c r="F95" s="359">
        <f>+C95*1.09</f>
        <v>203895.40000000002</v>
      </c>
      <c r="G95" s="359">
        <f>+D95*1.09</f>
        <v>187545.40000000002</v>
      </c>
    </row>
    <row r="96" spans="1:7" ht="12.75" customHeight="1" x14ac:dyDescent="0.2"/>
    <row r="97" spans="1:4" ht="12.75" customHeight="1" x14ac:dyDescent="0.2"/>
    <row r="98" spans="1:4" ht="12.75" customHeight="1" x14ac:dyDescent="0.2">
      <c r="A98" s="346"/>
    </row>
    <row r="99" spans="1:4" ht="12.75" customHeight="1" x14ac:dyDescent="0.2">
      <c r="A99" s="346" t="s">
        <v>422</v>
      </c>
      <c r="B99" t="s">
        <v>703</v>
      </c>
      <c r="C99" t="s">
        <v>704</v>
      </c>
    </row>
    <row r="100" spans="1:4" ht="12.75" customHeight="1" x14ac:dyDescent="0.2">
      <c r="A100" s="352" t="s">
        <v>705</v>
      </c>
      <c r="B100" s="353"/>
      <c r="C100" s="360"/>
    </row>
    <row r="101" spans="1:4" ht="12.75" customHeight="1" x14ac:dyDescent="0.2">
      <c r="A101" s="354" t="s">
        <v>706</v>
      </c>
      <c r="B101" s="349">
        <v>106980</v>
      </c>
      <c r="C101" s="347">
        <f>+B101*1.07</f>
        <v>114468.6</v>
      </c>
    </row>
    <row r="102" spans="1:4" ht="12.75" customHeight="1" x14ac:dyDescent="0.2">
      <c r="A102" s="354" t="s">
        <v>707</v>
      </c>
      <c r="B102" s="349">
        <v>24930</v>
      </c>
      <c r="C102" s="347">
        <f>+B102*1.07</f>
        <v>26675.100000000002</v>
      </c>
    </row>
    <row r="103" spans="1:4" ht="12.75" customHeight="1" x14ac:dyDescent="0.2">
      <c r="A103" s="354" t="s">
        <v>708</v>
      </c>
      <c r="B103" s="349">
        <v>8630</v>
      </c>
      <c r="C103" s="347">
        <f>+B103*1.07</f>
        <v>9234.1</v>
      </c>
    </row>
    <row r="104" spans="1:4" ht="12.75" customHeight="1" x14ac:dyDescent="0.2">
      <c r="A104" s="354" t="s">
        <v>709</v>
      </c>
      <c r="B104" s="349"/>
      <c r="C104" s="347"/>
    </row>
    <row r="105" spans="1:4" ht="12.75" customHeight="1" x14ac:dyDescent="0.2">
      <c r="A105" s="354" t="s">
        <v>710</v>
      </c>
      <c r="B105" s="349"/>
      <c r="C105" s="347"/>
    </row>
    <row r="106" spans="1:4" ht="12.75" customHeight="1" x14ac:dyDescent="0.2">
      <c r="A106" s="355" t="s">
        <v>922</v>
      </c>
      <c r="B106" s="351"/>
      <c r="C106" s="359"/>
    </row>
    <row r="107" spans="1:4" ht="12.75" customHeight="1" x14ac:dyDescent="0.2"/>
    <row r="108" spans="1:4" ht="12.75" customHeight="1" x14ac:dyDescent="0.2"/>
    <row r="109" spans="1:4" ht="12.75" customHeight="1" x14ac:dyDescent="0.2">
      <c r="A109" s="346" t="s">
        <v>711</v>
      </c>
    </row>
    <row r="110" spans="1:4" s="348" customFormat="1" ht="12.75" customHeight="1" x14ac:dyDescent="0.2">
      <c r="A110" s="348" t="s">
        <v>712</v>
      </c>
      <c r="B110" s="348" t="s">
        <v>713</v>
      </c>
      <c r="C110" s="348" t="s">
        <v>714</v>
      </c>
      <c r="D110" s="348" t="s">
        <v>715</v>
      </c>
    </row>
    <row r="111" spans="1:4" ht="12.75" customHeight="1" x14ac:dyDescent="0.2">
      <c r="A111" s="352" t="s">
        <v>716</v>
      </c>
      <c r="B111" s="353" t="s">
        <v>717</v>
      </c>
      <c r="C111" s="353">
        <v>7780</v>
      </c>
      <c r="D111" s="360">
        <f>+C111*1.1</f>
        <v>8558</v>
      </c>
    </row>
    <row r="112" spans="1:4" ht="12.75" customHeight="1" x14ac:dyDescent="0.2">
      <c r="A112" s="354" t="s">
        <v>718</v>
      </c>
      <c r="B112" s="349" t="s">
        <v>717</v>
      </c>
      <c r="C112" s="349">
        <v>8160</v>
      </c>
      <c r="D112" s="347">
        <f>+C112*1.1</f>
        <v>8976</v>
      </c>
    </row>
    <row r="113" spans="1:4" ht="12.75" customHeight="1" x14ac:dyDescent="0.2">
      <c r="A113" s="354" t="s">
        <v>719</v>
      </c>
      <c r="B113" s="349" t="s">
        <v>720</v>
      </c>
      <c r="C113" s="349">
        <v>11040</v>
      </c>
      <c r="D113" s="347">
        <f t="shared" ref="D113:D118" si="0">+C113*1.11</f>
        <v>12254.400000000001</v>
      </c>
    </row>
    <row r="114" spans="1:4" ht="12.75" customHeight="1" x14ac:dyDescent="0.2">
      <c r="A114" s="354" t="s">
        <v>721</v>
      </c>
      <c r="B114" s="349" t="s">
        <v>722</v>
      </c>
      <c r="C114" s="349">
        <v>15650</v>
      </c>
      <c r="D114" s="347">
        <f t="shared" si="0"/>
        <v>17371.5</v>
      </c>
    </row>
    <row r="115" spans="1:4" ht="12.75" customHeight="1" x14ac:dyDescent="0.2">
      <c r="A115" s="354" t="s">
        <v>723</v>
      </c>
      <c r="B115" s="349" t="s">
        <v>677</v>
      </c>
      <c r="C115" s="349">
        <v>19110</v>
      </c>
      <c r="D115" s="347">
        <f t="shared" si="0"/>
        <v>21212.100000000002</v>
      </c>
    </row>
    <row r="116" spans="1:4" ht="12.75" customHeight="1" x14ac:dyDescent="0.2">
      <c r="A116" s="354" t="s">
        <v>724</v>
      </c>
      <c r="B116" s="349" t="s">
        <v>677</v>
      </c>
      <c r="C116" s="349">
        <v>22280</v>
      </c>
      <c r="D116" s="347">
        <f t="shared" si="0"/>
        <v>24730.800000000003</v>
      </c>
    </row>
    <row r="117" spans="1:4" ht="12.75" customHeight="1" x14ac:dyDescent="0.2">
      <c r="A117" s="354" t="s">
        <v>725</v>
      </c>
      <c r="B117" s="349" t="s">
        <v>677</v>
      </c>
      <c r="C117" s="349">
        <v>25930</v>
      </c>
      <c r="D117" s="347">
        <f t="shared" si="0"/>
        <v>28782.300000000003</v>
      </c>
    </row>
    <row r="118" spans="1:4" ht="12.75" customHeight="1" x14ac:dyDescent="0.2">
      <c r="A118" s="355" t="s">
        <v>726</v>
      </c>
      <c r="B118" s="351" t="s">
        <v>677</v>
      </c>
      <c r="C118" s="351">
        <v>29200</v>
      </c>
      <c r="D118" s="359">
        <f t="shared" si="0"/>
        <v>32412.000000000004</v>
      </c>
    </row>
    <row r="119" spans="1:4" ht="12.75" customHeight="1" x14ac:dyDescent="0.2"/>
    <row r="120" spans="1:4" ht="12.75" customHeight="1" x14ac:dyDescent="0.2">
      <c r="A120" s="346" t="s">
        <v>422</v>
      </c>
      <c r="B120" t="s">
        <v>703</v>
      </c>
      <c r="C120" t="s">
        <v>704</v>
      </c>
    </row>
    <row r="121" spans="1:4" ht="12.75" customHeight="1" x14ac:dyDescent="0.2">
      <c r="A121" s="352" t="s">
        <v>727</v>
      </c>
      <c r="B121" s="353">
        <v>230</v>
      </c>
      <c r="C121" s="360">
        <f>+B121*1.11</f>
        <v>255.3</v>
      </c>
    </row>
    <row r="122" spans="1:4" ht="12.75" customHeight="1" x14ac:dyDescent="0.2">
      <c r="A122" s="355" t="s">
        <v>728</v>
      </c>
      <c r="B122" s="351">
        <v>760</v>
      </c>
      <c r="C122" s="359">
        <f>+B122*1.11</f>
        <v>843.6</v>
      </c>
    </row>
    <row r="123" spans="1:4" ht="12.75" customHeight="1" x14ac:dyDescent="0.2"/>
    <row r="124" spans="1:4" ht="12.75" customHeight="1" x14ac:dyDescent="0.2">
      <c r="A124" t="s">
        <v>729</v>
      </c>
    </row>
    <row r="125" spans="1:4" ht="12.75" customHeight="1" x14ac:dyDescent="0.2"/>
    <row r="126" spans="1:4" ht="12.75" customHeight="1" x14ac:dyDescent="0.2">
      <c r="A126" t="s">
        <v>730</v>
      </c>
    </row>
    <row r="127" spans="1:4" ht="12.75" customHeight="1" x14ac:dyDescent="0.2">
      <c r="A127" t="s">
        <v>731</v>
      </c>
    </row>
    <row r="128" spans="1:4" ht="12.75" customHeight="1" x14ac:dyDescent="0.2">
      <c r="A128" t="s">
        <v>732</v>
      </c>
    </row>
    <row r="129" spans="1:3" ht="12.75" customHeight="1" x14ac:dyDescent="0.2">
      <c r="A129" t="s">
        <v>733</v>
      </c>
    </row>
    <row r="130" spans="1:3" ht="12.75" customHeight="1" x14ac:dyDescent="0.2"/>
    <row r="131" spans="1:3" ht="12.75" customHeight="1" x14ac:dyDescent="0.2">
      <c r="A131" s="346" t="s">
        <v>734</v>
      </c>
    </row>
    <row r="132" spans="1:3" ht="12.75" customHeight="1" x14ac:dyDescent="0.2">
      <c r="A132" t="s">
        <v>474</v>
      </c>
      <c r="B132" t="s">
        <v>673</v>
      </c>
      <c r="C132" t="s">
        <v>735</v>
      </c>
    </row>
    <row r="133" spans="1:3" ht="12.75" customHeight="1" x14ac:dyDescent="0.2">
      <c r="B133" t="s">
        <v>736</v>
      </c>
    </row>
    <row r="134" spans="1:3" ht="12.75" customHeight="1" x14ac:dyDescent="0.2">
      <c r="A134" s="364" t="s">
        <v>737</v>
      </c>
      <c r="B134" s="353"/>
      <c r="C134" s="360"/>
    </row>
    <row r="135" spans="1:3" ht="12.75" customHeight="1" x14ac:dyDescent="0.2">
      <c r="A135" s="354" t="s">
        <v>716</v>
      </c>
      <c r="B135" s="349">
        <v>5590</v>
      </c>
      <c r="C135" s="347">
        <f>+B135*1.19</f>
        <v>6652.0999999999995</v>
      </c>
    </row>
    <row r="136" spans="1:3" ht="12.75" customHeight="1" x14ac:dyDescent="0.2">
      <c r="A136" s="354" t="s">
        <v>718</v>
      </c>
      <c r="B136" s="349">
        <v>6650</v>
      </c>
      <c r="C136" s="347">
        <f t="shared" ref="C136:C148" si="1">+B136*1.19</f>
        <v>7913.5</v>
      </c>
    </row>
    <row r="137" spans="1:3" ht="12.75" customHeight="1" x14ac:dyDescent="0.2">
      <c r="A137" s="374" t="s">
        <v>738</v>
      </c>
      <c r="B137" s="349"/>
      <c r="C137" s="347"/>
    </row>
    <row r="138" spans="1:3" ht="12.75" customHeight="1" x14ac:dyDescent="0.2">
      <c r="A138" s="354" t="s">
        <v>739</v>
      </c>
      <c r="B138" s="349">
        <v>10120</v>
      </c>
      <c r="C138" s="347">
        <f t="shared" si="1"/>
        <v>12042.8</v>
      </c>
    </row>
    <row r="139" spans="1:3" ht="12.75" customHeight="1" x14ac:dyDescent="0.2">
      <c r="A139" s="354" t="s">
        <v>740</v>
      </c>
      <c r="B139" s="349">
        <v>13730</v>
      </c>
      <c r="C139" s="347">
        <f t="shared" si="1"/>
        <v>16338.699999999999</v>
      </c>
    </row>
    <row r="140" spans="1:3" ht="12.75" customHeight="1" x14ac:dyDescent="0.2">
      <c r="A140" s="354" t="s">
        <v>741</v>
      </c>
      <c r="B140" s="349">
        <v>18270</v>
      </c>
      <c r="C140" s="347">
        <f t="shared" si="1"/>
        <v>21741.3</v>
      </c>
    </row>
    <row r="141" spans="1:3" ht="12.75" customHeight="1" x14ac:dyDescent="0.2">
      <c r="A141" s="354" t="s">
        <v>742</v>
      </c>
      <c r="B141" s="349">
        <v>23620</v>
      </c>
      <c r="C141" s="347">
        <f t="shared" si="1"/>
        <v>28107.8</v>
      </c>
    </row>
    <row r="142" spans="1:3" ht="12.75" customHeight="1" x14ac:dyDescent="0.2">
      <c r="A142" s="354" t="s">
        <v>743</v>
      </c>
      <c r="B142" s="349">
        <v>33860</v>
      </c>
      <c r="C142" s="347">
        <f t="shared" si="1"/>
        <v>40293.4</v>
      </c>
    </row>
    <row r="143" spans="1:3" ht="12.75" customHeight="1" x14ac:dyDescent="0.2">
      <c r="A143" s="354" t="s">
        <v>744</v>
      </c>
      <c r="B143" s="349">
        <v>29910</v>
      </c>
      <c r="C143" s="347">
        <f t="shared" si="1"/>
        <v>35592.9</v>
      </c>
    </row>
    <row r="144" spans="1:3" ht="12.75" customHeight="1" x14ac:dyDescent="0.2">
      <c r="A144" s="354" t="s">
        <v>745</v>
      </c>
      <c r="B144" s="349">
        <v>26070</v>
      </c>
      <c r="C144" s="347">
        <f t="shared" si="1"/>
        <v>31023.3</v>
      </c>
    </row>
    <row r="145" spans="1:3" ht="12.75" customHeight="1" x14ac:dyDescent="0.2">
      <c r="A145" s="354" t="s">
        <v>746</v>
      </c>
      <c r="B145" s="349">
        <v>35960</v>
      </c>
      <c r="C145" s="347">
        <f t="shared" si="1"/>
        <v>42792.4</v>
      </c>
    </row>
    <row r="146" spans="1:3" ht="12.75" customHeight="1" x14ac:dyDescent="0.2">
      <c r="A146" s="354" t="s">
        <v>747</v>
      </c>
      <c r="B146" s="349">
        <v>71100</v>
      </c>
      <c r="C146" s="347">
        <f t="shared" si="1"/>
        <v>84609</v>
      </c>
    </row>
    <row r="147" spans="1:3" ht="12.75" customHeight="1" x14ac:dyDescent="0.2">
      <c r="A147" s="354" t="s">
        <v>748</v>
      </c>
      <c r="B147" s="349">
        <v>30140</v>
      </c>
      <c r="C147" s="347">
        <f t="shared" si="1"/>
        <v>35866.6</v>
      </c>
    </row>
    <row r="148" spans="1:3" ht="12.75" customHeight="1" x14ac:dyDescent="0.2">
      <c r="A148" s="355" t="s">
        <v>749</v>
      </c>
      <c r="B148" s="351">
        <v>42590</v>
      </c>
      <c r="C148" s="359">
        <f t="shared" si="1"/>
        <v>50682.1</v>
      </c>
    </row>
    <row r="149" spans="1:3" ht="12.75" customHeight="1" x14ac:dyDescent="0.2">
      <c r="A149" t="s">
        <v>709</v>
      </c>
    </row>
    <row r="150" spans="1:3" ht="12.75" customHeight="1" x14ac:dyDescent="0.2">
      <c r="A150" t="s">
        <v>750</v>
      </c>
    </row>
    <row r="151" spans="1:3" ht="12.75" customHeight="1" x14ac:dyDescent="0.2"/>
    <row r="152" spans="1:3" ht="12.75" customHeight="1" x14ac:dyDescent="0.2">
      <c r="A152" s="346" t="s">
        <v>473</v>
      </c>
    </row>
    <row r="153" spans="1:3" ht="12.75" customHeight="1" x14ac:dyDescent="0.2">
      <c r="B153" t="s">
        <v>703</v>
      </c>
      <c r="C153" t="s">
        <v>751</v>
      </c>
    </row>
    <row r="154" spans="1:3" ht="12.75" customHeight="1" x14ac:dyDescent="0.2">
      <c r="A154" s="344" t="s">
        <v>752</v>
      </c>
      <c r="B154" s="372">
        <v>210</v>
      </c>
      <c r="C154" s="343">
        <f>+B154*1.19</f>
        <v>249.89999999999998</v>
      </c>
    </row>
    <row r="155" spans="1:3" ht="12.75" customHeight="1" x14ac:dyDescent="0.2"/>
    <row r="156" spans="1:3" ht="12.75" customHeight="1" x14ac:dyDescent="0.2">
      <c r="A156" t="s">
        <v>753</v>
      </c>
    </row>
    <row r="157" spans="1:3" ht="12.75" customHeight="1" x14ac:dyDescent="0.2">
      <c r="A157" t="s">
        <v>754</v>
      </c>
    </row>
    <row r="158" spans="1:3" ht="12.75" customHeight="1" x14ac:dyDescent="0.2"/>
    <row r="159" spans="1:3" ht="12.75" customHeight="1" x14ac:dyDescent="0.2">
      <c r="A159" t="s">
        <v>755</v>
      </c>
    </row>
    <row r="160" spans="1:3" ht="12.75" customHeight="1" x14ac:dyDescent="0.2">
      <c r="A160" t="s">
        <v>756</v>
      </c>
    </row>
    <row r="161" spans="1:3" ht="12.75" customHeight="1" x14ac:dyDescent="0.2">
      <c r="A161" t="s">
        <v>757</v>
      </c>
    </row>
    <row r="162" spans="1:3" ht="12.75" customHeight="1" x14ac:dyDescent="0.2"/>
    <row r="163" spans="1:3" ht="12.75" customHeight="1" x14ac:dyDescent="0.2">
      <c r="A163" s="346" t="s">
        <v>758</v>
      </c>
      <c r="B163" t="s">
        <v>759</v>
      </c>
      <c r="C163" t="s">
        <v>668</v>
      </c>
    </row>
    <row r="164" spans="1:3" ht="12.75" customHeight="1" x14ac:dyDescent="0.2">
      <c r="A164" s="344" t="s">
        <v>760</v>
      </c>
      <c r="B164" s="372">
        <v>1650</v>
      </c>
      <c r="C164" s="343">
        <f>+B164*1.19</f>
        <v>1963.5</v>
      </c>
    </row>
    <row r="165" spans="1:3" ht="12.75" customHeight="1" x14ac:dyDescent="0.2"/>
    <row r="166" spans="1:3" ht="12.75" customHeight="1" x14ac:dyDescent="0.2"/>
    <row r="167" spans="1:3" ht="12.75" customHeight="1" x14ac:dyDescent="0.2"/>
    <row r="168" spans="1:3" ht="12.75" customHeight="1" x14ac:dyDescent="0.2"/>
    <row r="169" spans="1:3" ht="12.75" customHeight="1" x14ac:dyDescent="0.2"/>
    <row r="170" spans="1:3" ht="12.75" customHeight="1" x14ac:dyDescent="0.2"/>
    <row r="171" spans="1:3" ht="12.75" customHeight="1" x14ac:dyDescent="0.2"/>
    <row r="172" spans="1:3" ht="12.75" customHeight="1" x14ac:dyDescent="0.2"/>
    <row r="173" spans="1:3" ht="12.75" customHeight="1" x14ac:dyDescent="0.2"/>
    <row r="174" spans="1:3" ht="12.75" customHeight="1" x14ac:dyDescent="0.2"/>
    <row r="175" spans="1:3" ht="12.75" customHeight="1" x14ac:dyDescent="0.2"/>
    <row r="176" spans="1:3"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row r="1096" ht="12.75" customHeight="1" x14ac:dyDescent="0.2"/>
    <row r="1097" ht="12.75" customHeight="1" x14ac:dyDescent="0.2"/>
    <row r="1098" ht="12.75" customHeight="1" x14ac:dyDescent="0.2"/>
    <row r="1099" ht="12.75" customHeight="1" x14ac:dyDescent="0.2"/>
    <row r="1100" ht="12.75" customHeight="1" x14ac:dyDescent="0.2"/>
    <row r="1101" ht="12.75" customHeight="1" x14ac:dyDescent="0.2"/>
    <row r="1102" ht="12.75" customHeight="1" x14ac:dyDescent="0.2"/>
    <row r="1103" ht="12.75" customHeight="1" x14ac:dyDescent="0.2"/>
    <row r="1104" ht="12.75" customHeight="1" x14ac:dyDescent="0.2"/>
    <row r="1105" ht="12.75" customHeight="1" x14ac:dyDescent="0.2"/>
    <row r="1106" ht="12.75" customHeight="1" x14ac:dyDescent="0.2"/>
    <row r="1107" ht="12.75" customHeight="1" x14ac:dyDescent="0.2"/>
    <row r="1108" ht="12.75" customHeight="1" x14ac:dyDescent="0.2"/>
    <row r="1109" ht="12.75" customHeight="1" x14ac:dyDescent="0.2"/>
    <row r="1110" ht="12.75" customHeight="1" x14ac:dyDescent="0.2"/>
    <row r="1111" ht="12.75" customHeight="1" x14ac:dyDescent="0.2"/>
    <row r="1112" ht="12.75" customHeight="1" x14ac:dyDescent="0.2"/>
    <row r="1113" ht="12.75" customHeight="1" x14ac:dyDescent="0.2"/>
    <row r="1114" ht="12.75" customHeight="1" x14ac:dyDescent="0.2"/>
    <row r="1115" ht="12.75" customHeight="1" x14ac:dyDescent="0.2"/>
    <row r="1116" ht="12.75" customHeight="1" x14ac:dyDescent="0.2"/>
    <row r="1117" ht="12.75" customHeight="1" x14ac:dyDescent="0.2"/>
    <row r="1118" ht="12.75" customHeight="1" x14ac:dyDescent="0.2"/>
    <row r="1119" ht="12.75" customHeight="1" x14ac:dyDescent="0.2"/>
    <row r="1120" ht="12.75" customHeight="1" x14ac:dyDescent="0.2"/>
    <row r="1121" ht="12.75" customHeight="1" x14ac:dyDescent="0.2"/>
    <row r="1122" ht="12.75" customHeight="1" x14ac:dyDescent="0.2"/>
    <row r="1123" ht="12.75" customHeight="1" x14ac:dyDescent="0.2"/>
    <row r="1124" ht="12.75" customHeight="1" x14ac:dyDescent="0.2"/>
    <row r="1125" ht="12.75" customHeight="1" x14ac:dyDescent="0.2"/>
    <row r="1126" ht="12.75" customHeight="1" x14ac:dyDescent="0.2"/>
    <row r="1127" ht="12.75" customHeight="1" x14ac:dyDescent="0.2"/>
    <row r="1128" ht="12.75" customHeight="1" x14ac:dyDescent="0.2"/>
    <row r="1129" ht="12.75" customHeight="1" x14ac:dyDescent="0.2"/>
    <row r="1130" ht="12.75" customHeight="1" x14ac:dyDescent="0.2"/>
    <row r="1131" ht="12.75" customHeight="1" x14ac:dyDescent="0.2"/>
    <row r="1132" ht="12.75" customHeight="1" x14ac:dyDescent="0.2"/>
    <row r="1133" ht="12.75" customHeight="1" x14ac:dyDescent="0.2"/>
    <row r="1134" ht="12.75" customHeight="1" x14ac:dyDescent="0.2"/>
    <row r="1135" ht="12.75" customHeight="1" x14ac:dyDescent="0.2"/>
    <row r="1136" ht="12.75" customHeight="1" x14ac:dyDescent="0.2"/>
    <row r="1137" ht="12.75" customHeight="1" x14ac:dyDescent="0.2"/>
    <row r="1138" ht="12.75" customHeight="1" x14ac:dyDescent="0.2"/>
    <row r="1139" ht="12.75" customHeight="1" x14ac:dyDescent="0.2"/>
    <row r="1140" ht="12.75" customHeight="1" x14ac:dyDescent="0.2"/>
    <row r="1141" ht="12.75" customHeight="1" x14ac:dyDescent="0.2"/>
    <row r="1142" ht="12.75" customHeight="1" x14ac:dyDescent="0.2"/>
    <row r="1143" ht="12.75" customHeight="1" x14ac:dyDescent="0.2"/>
    <row r="1144" ht="12.75" customHeight="1" x14ac:dyDescent="0.2"/>
    <row r="1145" ht="12.75" customHeight="1" x14ac:dyDescent="0.2"/>
    <row r="1146" ht="12.75" customHeight="1" x14ac:dyDescent="0.2"/>
    <row r="1147" ht="12.75" customHeight="1" x14ac:dyDescent="0.2"/>
    <row r="1148" ht="12.75" customHeight="1" x14ac:dyDescent="0.2"/>
    <row r="1149" ht="12.75" customHeight="1" x14ac:dyDescent="0.2"/>
    <row r="1150" ht="12.75" customHeight="1" x14ac:dyDescent="0.2"/>
    <row r="1151" ht="12.75" customHeight="1" x14ac:dyDescent="0.2"/>
    <row r="1152" ht="12.75" customHeight="1" x14ac:dyDescent="0.2"/>
    <row r="1153" ht="12.75" customHeight="1" x14ac:dyDescent="0.2"/>
    <row r="1154" ht="12.75" customHeight="1" x14ac:dyDescent="0.2"/>
    <row r="1155" ht="12.75" customHeight="1" x14ac:dyDescent="0.2"/>
    <row r="1156" ht="12.75" customHeight="1" x14ac:dyDescent="0.2"/>
    <row r="1157" ht="12.75" customHeight="1" x14ac:dyDescent="0.2"/>
    <row r="1158" ht="12.75" customHeight="1" x14ac:dyDescent="0.2"/>
    <row r="1159" ht="12.75" customHeight="1" x14ac:dyDescent="0.2"/>
    <row r="1160" ht="12.75" customHeight="1" x14ac:dyDescent="0.2"/>
    <row r="1161" ht="12.75" customHeight="1" x14ac:dyDescent="0.2"/>
    <row r="1162" ht="12.75" customHeight="1" x14ac:dyDescent="0.2"/>
    <row r="1163" ht="12.75" customHeight="1" x14ac:dyDescent="0.2"/>
    <row r="1164" ht="12.75" customHeight="1" x14ac:dyDescent="0.2"/>
    <row r="1165" ht="12.75" customHeight="1" x14ac:dyDescent="0.2"/>
    <row r="1166" ht="12.75" customHeight="1" x14ac:dyDescent="0.2"/>
    <row r="1167" ht="12.75" customHeight="1" x14ac:dyDescent="0.2"/>
    <row r="1168" ht="12.75" customHeight="1" x14ac:dyDescent="0.2"/>
    <row r="1169" ht="12.75" customHeight="1" x14ac:dyDescent="0.2"/>
    <row r="1170" ht="12.75" customHeight="1" x14ac:dyDescent="0.2"/>
    <row r="1171" ht="12.75" customHeight="1" x14ac:dyDescent="0.2"/>
    <row r="1172" ht="12.75" customHeight="1" x14ac:dyDescent="0.2"/>
    <row r="1173" ht="12.75" customHeight="1" x14ac:dyDescent="0.2"/>
    <row r="1174" ht="12.75" customHeight="1" x14ac:dyDescent="0.2"/>
    <row r="1175" ht="12.75" customHeight="1" x14ac:dyDescent="0.2"/>
    <row r="1176" ht="12.75" customHeight="1" x14ac:dyDescent="0.2"/>
    <row r="1177" ht="12.75" customHeight="1" x14ac:dyDescent="0.2"/>
    <row r="1178" ht="12.75" customHeight="1" x14ac:dyDescent="0.2"/>
    <row r="1179" ht="12.75" customHeight="1" x14ac:dyDescent="0.2"/>
    <row r="1180" ht="12.75" customHeight="1" x14ac:dyDescent="0.2"/>
    <row r="1181" ht="12.75" customHeight="1" x14ac:dyDescent="0.2"/>
    <row r="1182" ht="12.75" customHeight="1" x14ac:dyDescent="0.2"/>
    <row r="1183" ht="12.75" customHeight="1" x14ac:dyDescent="0.2"/>
    <row r="1184" ht="12.75" customHeight="1" x14ac:dyDescent="0.2"/>
    <row r="1185" ht="12.75" customHeight="1" x14ac:dyDescent="0.2"/>
    <row r="1186" ht="12.75" customHeight="1" x14ac:dyDescent="0.2"/>
    <row r="1187" ht="12.75" customHeight="1" x14ac:dyDescent="0.2"/>
    <row r="1188" ht="12.75" customHeight="1" x14ac:dyDescent="0.2"/>
    <row r="1189" ht="12.75" customHeight="1" x14ac:dyDescent="0.2"/>
    <row r="1190" ht="12.75" customHeight="1" x14ac:dyDescent="0.2"/>
    <row r="1191" ht="12.75" customHeight="1" x14ac:dyDescent="0.2"/>
    <row r="1192" ht="12.75" customHeight="1" x14ac:dyDescent="0.2"/>
    <row r="1193" ht="12.75" customHeight="1" x14ac:dyDescent="0.2"/>
    <row r="1194" ht="12.75" customHeight="1" x14ac:dyDescent="0.2"/>
    <row r="1195" ht="12.75" customHeight="1" x14ac:dyDescent="0.2"/>
    <row r="1196" ht="12.75" customHeight="1" x14ac:dyDescent="0.2"/>
    <row r="1197" ht="12.75" customHeight="1" x14ac:dyDescent="0.2"/>
    <row r="1198" ht="12.75" customHeight="1" x14ac:dyDescent="0.2"/>
    <row r="1199" ht="12.75" customHeight="1" x14ac:dyDescent="0.2"/>
    <row r="1200" ht="12.75" customHeight="1" x14ac:dyDescent="0.2"/>
    <row r="1201" ht="12.75" customHeight="1" x14ac:dyDescent="0.2"/>
    <row r="1202" ht="12.75" customHeight="1" x14ac:dyDescent="0.2"/>
    <row r="1203" ht="12.75" customHeight="1" x14ac:dyDescent="0.2"/>
    <row r="1204" ht="12.75" customHeight="1" x14ac:dyDescent="0.2"/>
    <row r="1205" ht="12.75" customHeight="1" x14ac:dyDescent="0.2"/>
    <row r="1206" ht="12.75" customHeight="1" x14ac:dyDescent="0.2"/>
    <row r="1207" ht="12.75" customHeight="1" x14ac:dyDescent="0.2"/>
    <row r="1208" ht="12.75" customHeight="1" x14ac:dyDescent="0.2"/>
    <row r="1209" ht="12.75" customHeight="1" x14ac:dyDescent="0.2"/>
    <row r="1210" ht="12.75" customHeight="1" x14ac:dyDescent="0.2"/>
    <row r="1211" ht="12.75" customHeight="1" x14ac:dyDescent="0.2"/>
    <row r="1212" ht="12.75" customHeight="1" x14ac:dyDescent="0.2"/>
    <row r="1213" ht="12.75" customHeight="1" x14ac:dyDescent="0.2"/>
    <row r="1214" ht="12.75" customHeight="1" x14ac:dyDescent="0.2"/>
    <row r="1215" ht="12.75" customHeight="1" x14ac:dyDescent="0.2"/>
    <row r="1216" ht="12.75" customHeight="1" x14ac:dyDescent="0.2"/>
    <row r="1217" ht="12.75" customHeight="1" x14ac:dyDescent="0.2"/>
    <row r="1218" ht="12.75" customHeight="1" x14ac:dyDescent="0.2"/>
    <row r="1219" ht="12.75" customHeight="1" x14ac:dyDescent="0.2"/>
    <row r="1220" ht="12.75" customHeight="1" x14ac:dyDescent="0.2"/>
    <row r="1221" ht="12.75" customHeight="1" x14ac:dyDescent="0.2"/>
    <row r="1222" ht="12.75" customHeight="1" x14ac:dyDescent="0.2"/>
    <row r="1223" ht="12.75" customHeight="1" x14ac:dyDescent="0.2"/>
    <row r="1224" ht="12.75" customHeight="1" x14ac:dyDescent="0.2"/>
    <row r="1225" ht="12.75" customHeight="1" x14ac:dyDescent="0.2"/>
    <row r="1226" ht="12.75" customHeight="1" x14ac:dyDescent="0.2"/>
    <row r="1227" ht="12.75" customHeight="1" x14ac:dyDescent="0.2"/>
    <row r="1228" ht="12.75" customHeight="1" x14ac:dyDescent="0.2"/>
    <row r="1229" ht="12.75" customHeight="1" x14ac:dyDescent="0.2"/>
    <row r="1230" ht="12.75" customHeight="1" x14ac:dyDescent="0.2"/>
    <row r="1231" ht="12.75" customHeight="1" x14ac:dyDescent="0.2"/>
    <row r="1232" ht="12.75" customHeight="1" x14ac:dyDescent="0.2"/>
    <row r="1233" ht="12.75" customHeight="1" x14ac:dyDescent="0.2"/>
    <row r="1234" ht="12.75" customHeight="1" x14ac:dyDescent="0.2"/>
    <row r="1235" ht="12.75" customHeight="1" x14ac:dyDescent="0.2"/>
    <row r="1236" ht="12.75" customHeight="1" x14ac:dyDescent="0.2"/>
    <row r="1237" ht="12.75" customHeight="1" x14ac:dyDescent="0.2"/>
    <row r="1238" ht="12.75" customHeight="1" x14ac:dyDescent="0.2"/>
    <row r="1239" ht="12.75" customHeight="1" x14ac:dyDescent="0.2"/>
    <row r="1240" ht="12.75" customHeight="1" x14ac:dyDescent="0.2"/>
    <row r="1241" ht="12.75" customHeight="1" x14ac:dyDescent="0.2"/>
    <row r="1242" ht="12.75" customHeight="1" x14ac:dyDescent="0.2"/>
    <row r="1243" ht="12.75" customHeight="1" x14ac:dyDescent="0.2"/>
    <row r="1244" ht="12.75" customHeight="1" x14ac:dyDescent="0.2"/>
    <row r="1245" ht="12.75" customHeight="1" x14ac:dyDescent="0.2"/>
    <row r="1246" ht="12.75" customHeight="1" x14ac:dyDescent="0.2"/>
    <row r="1247" ht="12.75" customHeight="1" x14ac:dyDescent="0.2"/>
    <row r="1248" ht="12.75" customHeight="1" x14ac:dyDescent="0.2"/>
    <row r="1249" ht="12.75" customHeight="1" x14ac:dyDescent="0.2"/>
    <row r="1250" ht="12.75" customHeight="1" x14ac:dyDescent="0.2"/>
    <row r="1251" ht="12.75" customHeight="1" x14ac:dyDescent="0.2"/>
    <row r="1252" ht="12.75" customHeight="1" x14ac:dyDescent="0.2"/>
    <row r="1253" ht="12.75" customHeight="1" x14ac:dyDescent="0.2"/>
    <row r="1254" ht="12.75" customHeight="1" x14ac:dyDescent="0.2"/>
    <row r="1255" ht="12.75" customHeight="1" x14ac:dyDescent="0.2"/>
    <row r="1256" ht="12.75" customHeight="1" x14ac:dyDescent="0.2"/>
    <row r="1257" ht="12.75" customHeight="1" x14ac:dyDescent="0.2"/>
    <row r="1258" ht="12.75" customHeight="1" x14ac:dyDescent="0.2"/>
    <row r="1259" ht="12.75" customHeight="1" x14ac:dyDescent="0.2"/>
    <row r="1260" ht="12.75" customHeight="1" x14ac:dyDescent="0.2"/>
    <row r="1261" ht="12.75" customHeight="1" x14ac:dyDescent="0.2"/>
    <row r="1262" ht="12.75" customHeight="1" x14ac:dyDescent="0.2"/>
    <row r="1263" ht="12.75" customHeight="1" x14ac:dyDescent="0.2"/>
    <row r="1264" ht="12.75" customHeight="1" x14ac:dyDescent="0.2"/>
    <row r="1265" ht="12.75" customHeight="1" x14ac:dyDescent="0.2"/>
    <row r="1266" ht="12.75" customHeight="1" x14ac:dyDescent="0.2"/>
    <row r="1267" ht="12.75" customHeight="1" x14ac:dyDescent="0.2"/>
    <row r="1268" ht="12.75" customHeight="1" x14ac:dyDescent="0.2"/>
    <row r="1269" ht="12.75" customHeight="1" x14ac:dyDescent="0.2"/>
    <row r="1270" ht="12.75" customHeight="1" x14ac:dyDescent="0.2"/>
    <row r="1271" ht="12.75" customHeight="1" x14ac:dyDescent="0.2"/>
    <row r="1272" ht="12.75" customHeight="1" x14ac:dyDescent="0.2"/>
    <row r="1273" ht="12.75" customHeight="1" x14ac:dyDescent="0.2"/>
    <row r="1274" ht="12.75" customHeight="1" x14ac:dyDescent="0.2"/>
    <row r="1275" ht="12.75" customHeight="1" x14ac:dyDescent="0.2"/>
    <row r="1276" ht="12.75" customHeight="1" x14ac:dyDescent="0.2"/>
    <row r="1277" ht="12.75" customHeight="1" x14ac:dyDescent="0.2"/>
    <row r="1278" ht="12.75" customHeight="1" x14ac:dyDescent="0.2"/>
    <row r="1279" ht="12.75" customHeight="1" x14ac:dyDescent="0.2"/>
    <row r="1280" ht="12.75" customHeight="1" x14ac:dyDescent="0.2"/>
    <row r="1281" ht="12.75" customHeight="1" x14ac:dyDescent="0.2"/>
    <row r="1282" ht="12.75" customHeight="1" x14ac:dyDescent="0.2"/>
    <row r="1283" ht="12.75" customHeight="1" x14ac:dyDescent="0.2"/>
    <row r="1284" ht="12.75" customHeight="1" x14ac:dyDescent="0.2"/>
    <row r="1285" ht="12.75" customHeight="1" x14ac:dyDescent="0.2"/>
    <row r="1286" ht="12.75" customHeight="1" x14ac:dyDescent="0.2"/>
    <row r="1287" ht="12.75" customHeight="1" x14ac:dyDescent="0.2"/>
    <row r="1288" ht="12.75" customHeight="1" x14ac:dyDescent="0.2"/>
    <row r="1289" ht="12.75" customHeight="1" x14ac:dyDescent="0.2"/>
    <row r="1290" ht="12.75" customHeight="1" x14ac:dyDescent="0.2"/>
    <row r="1291" ht="12.75" customHeight="1" x14ac:dyDescent="0.2"/>
    <row r="1292" ht="12.75" customHeight="1" x14ac:dyDescent="0.2"/>
    <row r="1293" ht="12.75" customHeight="1" x14ac:dyDescent="0.2"/>
    <row r="1294" ht="12.75" customHeight="1" x14ac:dyDescent="0.2"/>
    <row r="1295" ht="12.75" customHeight="1" x14ac:dyDescent="0.2"/>
    <row r="1296" ht="12.75" customHeight="1" x14ac:dyDescent="0.2"/>
    <row r="1297" ht="12.75" customHeight="1" x14ac:dyDescent="0.2"/>
    <row r="1298" ht="12.75" customHeight="1" x14ac:dyDescent="0.2"/>
    <row r="1299" ht="12.75" customHeight="1" x14ac:dyDescent="0.2"/>
    <row r="1300" ht="12.75" customHeight="1" x14ac:dyDescent="0.2"/>
    <row r="1301" ht="12.75" customHeight="1" x14ac:dyDescent="0.2"/>
    <row r="1302" ht="12.75" customHeight="1" x14ac:dyDescent="0.2"/>
    <row r="1303" ht="12.75" customHeight="1" x14ac:dyDescent="0.2"/>
    <row r="1304" ht="12.75" customHeight="1" x14ac:dyDescent="0.2"/>
    <row r="1305" ht="12.75" customHeight="1" x14ac:dyDescent="0.2"/>
    <row r="1306" ht="12.75" customHeight="1" x14ac:dyDescent="0.2"/>
    <row r="1307" ht="12.75" customHeight="1" x14ac:dyDescent="0.2"/>
    <row r="1308" ht="12.75" customHeight="1" x14ac:dyDescent="0.2"/>
    <row r="1309" ht="12.75" customHeight="1" x14ac:dyDescent="0.2"/>
    <row r="1310" ht="12.75" customHeight="1" x14ac:dyDescent="0.2"/>
    <row r="1311" ht="12.75" customHeight="1" x14ac:dyDescent="0.2"/>
    <row r="1312" ht="12.75" customHeight="1" x14ac:dyDescent="0.2"/>
    <row r="1313" ht="12.75" customHeight="1" x14ac:dyDescent="0.2"/>
    <row r="1314" ht="12.75" customHeight="1" x14ac:dyDescent="0.2"/>
    <row r="1315" ht="12.75" customHeight="1" x14ac:dyDescent="0.2"/>
    <row r="1316" ht="12.75" customHeight="1" x14ac:dyDescent="0.2"/>
    <row r="1317" ht="12.75" customHeight="1" x14ac:dyDescent="0.2"/>
    <row r="1318" ht="12.75" customHeight="1" x14ac:dyDescent="0.2"/>
    <row r="1319" ht="12.75" customHeight="1" x14ac:dyDescent="0.2"/>
    <row r="1320" ht="12.75" customHeight="1" x14ac:dyDescent="0.2"/>
    <row r="1321" ht="12.75" customHeight="1" x14ac:dyDescent="0.2"/>
    <row r="1322" ht="12.75" customHeight="1" x14ac:dyDescent="0.2"/>
    <row r="1323" ht="12.75" customHeight="1" x14ac:dyDescent="0.2"/>
    <row r="1324" ht="12.75" customHeight="1" x14ac:dyDescent="0.2"/>
    <row r="1325" ht="12.75" customHeight="1" x14ac:dyDescent="0.2"/>
    <row r="1326" ht="12.75" customHeight="1" x14ac:dyDescent="0.2"/>
    <row r="1327" ht="12.75" customHeight="1" x14ac:dyDescent="0.2"/>
    <row r="1328" ht="12.75" customHeight="1" x14ac:dyDescent="0.2"/>
    <row r="1329" ht="12.75" customHeight="1" x14ac:dyDescent="0.2"/>
    <row r="1330" ht="12.75" customHeight="1" x14ac:dyDescent="0.2"/>
    <row r="1331" ht="12.75" customHeight="1" x14ac:dyDescent="0.2"/>
    <row r="1332" ht="12.75" customHeight="1" x14ac:dyDescent="0.2"/>
    <row r="1333" ht="12.75" customHeight="1" x14ac:dyDescent="0.2"/>
    <row r="1334" ht="12.75" customHeight="1" x14ac:dyDescent="0.2"/>
    <row r="1335" ht="12.75" customHeight="1" x14ac:dyDescent="0.2"/>
    <row r="1336" ht="12.75" customHeight="1" x14ac:dyDescent="0.2"/>
    <row r="1337" ht="12.75" customHeight="1" x14ac:dyDescent="0.2"/>
    <row r="1338" ht="12.75" customHeight="1" x14ac:dyDescent="0.2"/>
    <row r="1339" ht="12.75" customHeight="1" x14ac:dyDescent="0.2"/>
    <row r="1340" ht="12.75" customHeight="1" x14ac:dyDescent="0.2"/>
    <row r="1341" ht="12.75" customHeight="1" x14ac:dyDescent="0.2"/>
    <row r="1342" ht="12.75" customHeight="1" x14ac:dyDescent="0.2"/>
    <row r="1343" ht="12.75" customHeight="1" x14ac:dyDescent="0.2"/>
    <row r="1344" ht="12.75" customHeight="1" x14ac:dyDescent="0.2"/>
    <row r="1345" ht="12.75" customHeight="1" x14ac:dyDescent="0.2"/>
    <row r="1346" ht="12.75" customHeight="1" x14ac:dyDescent="0.2"/>
    <row r="1347" ht="12.75" customHeight="1" x14ac:dyDescent="0.2"/>
    <row r="1348" ht="12.75" customHeight="1" x14ac:dyDescent="0.2"/>
    <row r="1349" ht="12.75" customHeight="1" x14ac:dyDescent="0.2"/>
    <row r="1350" ht="12.75" customHeight="1" x14ac:dyDescent="0.2"/>
    <row r="1351" ht="12.75" customHeight="1" x14ac:dyDescent="0.2"/>
    <row r="1352" ht="12.75" customHeight="1" x14ac:dyDescent="0.2"/>
    <row r="1353" ht="12.75" customHeight="1" x14ac:dyDescent="0.2"/>
    <row r="1354" ht="12.75" customHeight="1" x14ac:dyDescent="0.2"/>
    <row r="1355" ht="12.75" customHeight="1" x14ac:dyDescent="0.2"/>
    <row r="1356" ht="12.75" customHeight="1" x14ac:dyDescent="0.2"/>
    <row r="1357" ht="12.75" customHeight="1" x14ac:dyDescent="0.2"/>
    <row r="1358" ht="12.75" customHeight="1" x14ac:dyDescent="0.2"/>
    <row r="1359" ht="12.75" customHeight="1" x14ac:dyDescent="0.2"/>
    <row r="1360" ht="12.75" customHeight="1" x14ac:dyDescent="0.2"/>
    <row r="1361" ht="12.75" customHeight="1" x14ac:dyDescent="0.2"/>
    <row r="1362" ht="12.75" customHeight="1" x14ac:dyDescent="0.2"/>
    <row r="1363" ht="12.75" customHeight="1" x14ac:dyDescent="0.2"/>
    <row r="1364" ht="12.75" customHeight="1" x14ac:dyDescent="0.2"/>
    <row r="1365" ht="12.75" customHeight="1" x14ac:dyDescent="0.2"/>
    <row r="1366" ht="12.75" customHeight="1" x14ac:dyDescent="0.2"/>
    <row r="1367" ht="12.75" customHeight="1" x14ac:dyDescent="0.2"/>
    <row r="1368" ht="12.75" customHeight="1" x14ac:dyDescent="0.2"/>
    <row r="1369" ht="12.75" customHeight="1" x14ac:dyDescent="0.2"/>
    <row r="1370" ht="12.75" customHeight="1" x14ac:dyDescent="0.2"/>
    <row r="1371" ht="12.75" customHeight="1" x14ac:dyDescent="0.2"/>
    <row r="1372" ht="12.75" customHeight="1" x14ac:dyDescent="0.2"/>
    <row r="1373" ht="12.75" customHeight="1" x14ac:dyDescent="0.2"/>
    <row r="1374" ht="12.75" customHeight="1" x14ac:dyDescent="0.2"/>
    <row r="1375" ht="12.75" customHeight="1" x14ac:dyDescent="0.2"/>
    <row r="1376" ht="12.75" customHeight="1" x14ac:dyDescent="0.2"/>
    <row r="1377" ht="12.75" customHeight="1" x14ac:dyDescent="0.2"/>
    <row r="1378" ht="12.75" customHeight="1" x14ac:dyDescent="0.2"/>
    <row r="1379" ht="12.75" customHeight="1" x14ac:dyDescent="0.2"/>
    <row r="1380" ht="12.75" customHeight="1" x14ac:dyDescent="0.2"/>
    <row r="1381" ht="12.75" customHeight="1" x14ac:dyDescent="0.2"/>
    <row r="1382" ht="12.75" customHeight="1" x14ac:dyDescent="0.2"/>
    <row r="1383" ht="12.75" customHeight="1" x14ac:dyDescent="0.2"/>
    <row r="1384" ht="12.75" customHeight="1" x14ac:dyDescent="0.2"/>
    <row r="1385" ht="12.75" customHeight="1" x14ac:dyDescent="0.2"/>
    <row r="1386" ht="12.75" customHeight="1" x14ac:dyDescent="0.2"/>
    <row r="1387" ht="12.75" customHeight="1" x14ac:dyDescent="0.2"/>
    <row r="1388" ht="12.75" customHeight="1" x14ac:dyDescent="0.2"/>
    <row r="1389" ht="12.75" customHeight="1" x14ac:dyDescent="0.2"/>
    <row r="1390" ht="12.75" customHeight="1" x14ac:dyDescent="0.2"/>
    <row r="1391" ht="12.75" customHeight="1" x14ac:dyDescent="0.2"/>
    <row r="1392" ht="12.75" customHeight="1" x14ac:dyDescent="0.2"/>
    <row r="1393" ht="12.75" customHeight="1" x14ac:dyDescent="0.2"/>
    <row r="1394" ht="12.75" customHeight="1" x14ac:dyDescent="0.2"/>
    <row r="1395" ht="12.75" customHeight="1" x14ac:dyDescent="0.2"/>
    <row r="1396" ht="12.75" customHeight="1" x14ac:dyDescent="0.2"/>
    <row r="1397" ht="12.75" customHeight="1" x14ac:dyDescent="0.2"/>
    <row r="1398" ht="12.75" customHeight="1" x14ac:dyDescent="0.2"/>
    <row r="1399" ht="12.75" customHeight="1" x14ac:dyDescent="0.2"/>
    <row r="1400" ht="12.75" customHeight="1" x14ac:dyDescent="0.2"/>
    <row r="1401" ht="12.75" customHeight="1" x14ac:dyDescent="0.2"/>
    <row r="1402" ht="12.75" customHeight="1" x14ac:dyDescent="0.2"/>
    <row r="1403" ht="12.75" customHeight="1" x14ac:dyDescent="0.2"/>
    <row r="1404" ht="12.75" customHeight="1" x14ac:dyDescent="0.2"/>
    <row r="1405" ht="12.75" customHeight="1" x14ac:dyDescent="0.2"/>
    <row r="1406" ht="12.75" customHeight="1" x14ac:dyDescent="0.2"/>
    <row r="1407" ht="12.75" customHeight="1" x14ac:dyDescent="0.2"/>
    <row r="1408" ht="12.75" customHeight="1" x14ac:dyDescent="0.2"/>
    <row r="1409" ht="12.75" customHeight="1" x14ac:dyDescent="0.2"/>
    <row r="1410" ht="12.75" customHeight="1" x14ac:dyDescent="0.2"/>
    <row r="1411" ht="12.75" customHeight="1" x14ac:dyDescent="0.2"/>
    <row r="1412" ht="12.75" customHeight="1" x14ac:dyDescent="0.2"/>
    <row r="1413" ht="12.75" customHeight="1" x14ac:dyDescent="0.2"/>
    <row r="1414" ht="12.75" customHeight="1" x14ac:dyDescent="0.2"/>
    <row r="1415" ht="12.75" customHeight="1" x14ac:dyDescent="0.2"/>
    <row r="1416" ht="12.75" customHeight="1" x14ac:dyDescent="0.2"/>
    <row r="1417" ht="12.75" customHeight="1" x14ac:dyDescent="0.2"/>
    <row r="1418" ht="12.75" customHeight="1" x14ac:dyDescent="0.2"/>
    <row r="1419" ht="12.75" customHeight="1" x14ac:dyDescent="0.2"/>
    <row r="1420" ht="12.75" customHeight="1" x14ac:dyDescent="0.2"/>
    <row r="1421" ht="12.75" customHeight="1" x14ac:dyDescent="0.2"/>
    <row r="1422" ht="12.75" customHeight="1" x14ac:dyDescent="0.2"/>
    <row r="1423" ht="12.75" customHeight="1" x14ac:dyDescent="0.2"/>
    <row r="1424" ht="12.75" customHeight="1" x14ac:dyDescent="0.2"/>
    <row r="1425" ht="12.75" customHeight="1" x14ac:dyDescent="0.2"/>
    <row r="1426" ht="12.75" customHeight="1" x14ac:dyDescent="0.2"/>
    <row r="1427" ht="12.75" customHeight="1" x14ac:dyDescent="0.2"/>
    <row r="1428" ht="12.75" customHeight="1" x14ac:dyDescent="0.2"/>
    <row r="1429" ht="12.75" customHeight="1" x14ac:dyDescent="0.2"/>
    <row r="1430" ht="12.75" customHeight="1" x14ac:dyDescent="0.2"/>
    <row r="1431" ht="12.75" customHeight="1" x14ac:dyDescent="0.2"/>
    <row r="1432" ht="12.75" customHeight="1" x14ac:dyDescent="0.2"/>
    <row r="1433" ht="12.75" customHeight="1" x14ac:dyDescent="0.2"/>
    <row r="1434" ht="12.75" customHeight="1" x14ac:dyDescent="0.2"/>
    <row r="1435" ht="12.75" customHeight="1" x14ac:dyDescent="0.2"/>
    <row r="1436" ht="12.75" customHeight="1" x14ac:dyDescent="0.2"/>
    <row r="1437" ht="12.75" customHeight="1" x14ac:dyDescent="0.2"/>
    <row r="1438" ht="12.75" customHeight="1" x14ac:dyDescent="0.2"/>
    <row r="1439" ht="12.75" customHeight="1" x14ac:dyDescent="0.2"/>
    <row r="1440" ht="12.75" customHeight="1" x14ac:dyDescent="0.2"/>
    <row r="1441" ht="12.75" customHeight="1" x14ac:dyDescent="0.2"/>
    <row r="1442" ht="12.75" customHeight="1" x14ac:dyDescent="0.2"/>
    <row r="1443" ht="12.75" customHeight="1" x14ac:dyDescent="0.2"/>
    <row r="1444" ht="12.75" customHeight="1" x14ac:dyDescent="0.2"/>
    <row r="1445" ht="12.75" customHeight="1" x14ac:dyDescent="0.2"/>
    <row r="1446" ht="12.75" customHeight="1" x14ac:dyDescent="0.2"/>
    <row r="1447" ht="12.75" customHeight="1" x14ac:dyDescent="0.2"/>
    <row r="1448" ht="12.75" customHeight="1" x14ac:dyDescent="0.2"/>
    <row r="1449" ht="12.75" customHeight="1" x14ac:dyDescent="0.2"/>
    <row r="1450" ht="12.75" customHeight="1" x14ac:dyDescent="0.2"/>
    <row r="1451" ht="12.75" customHeight="1" x14ac:dyDescent="0.2"/>
    <row r="1452" ht="12.75" customHeight="1" x14ac:dyDescent="0.2"/>
    <row r="1453" ht="12.75" customHeight="1" x14ac:dyDescent="0.2"/>
    <row r="1454" ht="12.75" customHeight="1" x14ac:dyDescent="0.2"/>
    <row r="1455" ht="12.75" customHeight="1" x14ac:dyDescent="0.2"/>
    <row r="1456" ht="12.75" customHeight="1" x14ac:dyDescent="0.2"/>
    <row r="1457" ht="12.75" customHeight="1" x14ac:dyDescent="0.2"/>
    <row r="1458" ht="12.75" customHeight="1" x14ac:dyDescent="0.2"/>
    <row r="1459" ht="12.75" customHeight="1" x14ac:dyDescent="0.2"/>
    <row r="1460" ht="12.75" customHeight="1" x14ac:dyDescent="0.2"/>
    <row r="1461" ht="12.75" customHeight="1" x14ac:dyDescent="0.2"/>
    <row r="1462" ht="12.75" customHeight="1" x14ac:dyDescent="0.2"/>
    <row r="1463" ht="12.75" customHeight="1" x14ac:dyDescent="0.2"/>
    <row r="1464" ht="12.75" customHeight="1" x14ac:dyDescent="0.2"/>
    <row r="1465" ht="12.75" customHeight="1" x14ac:dyDescent="0.2"/>
    <row r="1466" ht="12.75" customHeight="1" x14ac:dyDescent="0.2"/>
    <row r="1467" ht="12.75" customHeight="1" x14ac:dyDescent="0.2"/>
    <row r="1468" ht="12.75" customHeight="1" x14ac:dyDescent="0.2"/>
    <row r="1469" ht="12.75" customHeight="1" x14ac:dyDescent="0.2"/>
    <row r="1470" ht="12.75" customHeight="1" x14ac:dyDescent="0.2"/>
    <row r="1471" ht="12.75" customHeight="1" x14ac:dyDescent="0.2"/>
    <row r="1472" ht="12.75" customHeight="1" x14ac:dyDescent="0.2"/>
    <row r="1473" ht="12.75" customHeight="1" x14ac:dyDescent="0.2"/>
    <row r="1474" ht="12.75" customHeight="1" x14ac:dyDescent="0.2"/>
    <row r="1475" ht="12.75" customHeight="1" x14ac:dyDescent="0.2"/>
    <row r="1476" ht="12.75" customHeight="1" x14ac:dyDescent="0.2"/>
    <row r="1477" ht="12.75" customHeight="1" x14ac:dyDescent="0.2"/>
    <row r="1478" ht="12.75" customHeight="1" x14ac:dyDescent="0.2"/>
    <row r="1479" ht="12.75" customHeight="1" x14ac:dyDescent="0.2"/>
    <row r="1480" ht="12.75" customHeight="1" x14ac:dyDescent="0.2"/>
    <row r="1481" ht="12.75" customHeight="1" x14ac:dyDescent="0.2"/>
    <row r="1482" ht="12.75" customHeight="1" x14ac:dyDescent="0.2"/>
    <row r="1483" ht="12.75" customHeight="1" x14ac:dyDescent="0.2"/>
    <row r="1484" ht="12.75" customHeight="1" x14ac:dyDescent="0.2"/>
    <row r="1485" ht="12.75" customHeight="1" x14ac:dyDescent="0.2"/>
    <row r="1486" ht="12.75" customHeight="1" x14ac:dyDescent="0.2"/>
    <row r="1487" ht="12.75" customHeight="1" x14ac:dyDescent="0.2"/>
    <row r="1488" ht="12.75" customHeight="1" x14ac:dyDescent="0.2"/>
    <row r="1489" ht="12.75" customHeight="1" x14ac:dyDescent="0.2"/>
    <row r="1490" ht="12.75" customHeight="1" x14ac:dyDescent="0.2"/>
    <row r="1491" ht="12.75" customHeight="1" x14ac:dyDescent="0.2"/>
    <row r="1492" ht="12.75" customHeight="1" x14ac:dyDescent="0.2"/>
    <row r="1493" ht="12.75" customHeight="1" x14ac:dyDescent="0.2"/>
    <row r="1494" ht="12.75" customHeight="1" x14ac:dyDescent="0.2"/>
    <row r="1495" ht="12.75" customHeight="1" x14ac:dyDescent="0.2"/>
    <row r="1496" ht="12.75" customHeight="1" x14ac:dyDescent="0.2"/>
    <row r="1497" ht="12.75" customHeight="1" x14ac:dyDescent="0.2"/>
    <row r="1498" ht="12.75" customHeight="1" x14ac:dyDescent="0.2"/>
    <row r="1499" ht="12.75" customHeight="1" x14ac:dyDescent="0.2"/>
    <row r="1500" ht="12.75" customHeight="1" x14ac:dyDescent="0.2"/>
    <row r="1501" ht="12.75" customHeight="1" x14ac:dyDescent="0.2"/>
    <row r="1502" ht="12.75" customHeight="1" x14ac:dyDescent="0.2"/>
    <row r="1503" ht="12.75" customHeight="1" x14ac:dyDescent="0.2"/>
    <row r="1504" ht="12.75" customHeight="1" x14ac:dyDescent="0.2"/>
    <row r="1505" ht="12.75" customHeight="1" x14ac:dyDescent="0.2"/>
    <row r="1506" ht="12.75" customHeight="1" x14ac:dyDescent="0.2"/>
    <row r="1507" ht="12.75" customHeight="1" x14ac:dyDescent="0.2"/>
    <row r="1508" ht="12.75" customHeight="1" x14ac:dyDescent="0.2"/>
    <row r="1509" ht="12.75" customHeight="1" x14ac:dyDescent="0.2"/>
    <row r="1510" ht="12.75" customHeight="1" x14ac:dyDescent="0.2"/>
    <row r="1511" ht="12.75" customHeight="1" x14ac:dyDescent="0.2"/>
    <row r="1512" ht="12.75" customHeight="1" x14ac:dyDescent="0.2"/>
    <row r="1513" ht="12.75" customHeight="1" x14ac:dyDescent="0.2"/>
    <row r="1514" ht="12.75" customHeight="1" x14ac:dyDescent="0.2"/>
    <row r="1515" ht="12.75" customHeight="1" x14ac:dyDescent="0.2"/>
    <row r="1516" ht="12.75" customHeight="1" x14ac:dyDescent="0.2"/>
    <row r="1517" ht="12.75" customHeight="1" x14ac:dyDescent="0.2"/>
    <row r="1518" ht="12.75" customHeight="1" x14ac:dyDescent="0.2"/>
    <row r="1519" ht="12.75" customHeight="1" x14ac:dyDescent="0.2"/>
    <row r="1520" ht="12.75" customHeight="1" x14ac:dyDescent="0.2"/>
    <row r="1521" ht="12.75" customHeight="1" x14ac:dyDescent="0.2"/>
    <row r="1522" ht="12.75" customHeight="1" x14ac:dyDescent="0.2"/>
    <row r="1523" ht="12.75" customHeight="1" x14ac:dyDescent="0.2"/>
    <row r="1524" ht="12.75" customHeight="1" x14ac:dyDescent="0.2"/>
    <row r="1525" ht="12.75" customHeight="1" x14ac:dyDescent="0.2"/>
    <row r="1526" ht="12.75" customHeight="1" x14ac:dyDescent="0.2"/>
    <row r="1527" ht="12.75" customHeight="1" x14ac:dyDescent="0.2"/>
    <row r="1528" ht="12.75" customHeight="1" x14ac:dyDescent="0.2"/>
    <row r="1529" ht="12.75" customHeight="1" x14ac:dyDescent="0.2"/>
    <row r="1530" ht="12.75" customHeight="1" x14ac:dyDescent="0.2"/>
    <row r="1531" ht="12.75" customHeight="1" x14ac:dyDescent="0.2"/>
    <row r="1532" ht="12.75" customHeight="1" x14ac:dyDescent="0.2"/>
    <row r="1533" ht="12.75" customHeight="1" x14ac:dyDescent="0.2"/>
    <row r="1534" ht="12.75" customHeight="1" x14ac:dyDescent="0.2"/>
    <row r="1535" ht="12.75" customHeight="1" x14ac:dyDescent="0.2"/>
    <row r="1536" ht="12.75" customHeight="1" x14ac:dyDescent="0.2"/>
    <row r="1537" ht="12.75" customHeight="1" x14ac:dyDescent="0.2"/>
    <row r="1538" ht="12.75" customHeight="1" x14ac:dyDescent="0.2"/>
    <row r="1539" ht="12.75" customHeight="1" x14ac:dyDescent="0.2"/>
    <row r="1540" ht="12.75" customHeight="1" x14ac:dyDescent="0.2"/>
    <row r="1541" ht="12.75" customHeight="1" x14ac:dyDescent="0.2"/>
    <row r="1542" ht="12.75" customHeight="1" x14ac:dyDescent="0.2"/>
    <row r="1543" ht="12.75" customHeight="1" x14ac:dyDescent="0.2"/>
    <row r="1544" ht="12.75" customHeight="1" x14ac:dyDescent="0.2"/>
    <row r="1545" ht="12.75" customHeight="1" x14ac:dyDescent="0.2"/>
    <row r="1546" ht="12.75" customHeight="1" x14ac:dyDescent="0.2"/>
    <row r="1547" ht="12.75" customHeight="1" x14ac:dyDescent="0.2"/>
    <row r="1548" ht="12.75" customHeight="1" x14ac:dyDescent="0.2"/>
    <row r="1549" ht="12.75" customHeight="1" x14ac:dyDescent="0.2"/>
    <row r="1550" ht="12.75" customHeight="1" x14ac:dyDescent="0.2"/>
    <row r="1551" ht="12.75" customHeight="1" x14ac:dyDescent="0.2"/>
    <row r="1552" ht="12.75" customHeight="1" x14ac:dyDescent="0.2"/>
    <row r="1553" ht="12.75" customHeight="1" x14ac:dyDescent="0.2"/>
    <row r="1554" ht="12.75" customHeight="1" x14ac:dyDescent="0.2"/>
    <row r="1555" ht="12.75" customHeight="1" x14ac:dyDescent="0.2"/>
    <row r="1556" ht="12.75" customHeight="1" x14ac:dyDescent="0.2"/>
    <row r="1557" ht="12.75" customHeight="1" x14ac:dyDescent="0.2"/>
    <row r="1558" ht="12.75" customHeight="1" x14ac:dyDescent="0.2"/>
    <row r="1559" ht="12.75" customHeight="1" x14ac:dyDescent="0.2"/>
    <row r="1560" ht="12.75" customHeight="1" x14ac:dyDescent="0.2"/>
    <row r="1561" ht="12.75" customHeight="1" x14ac:dyDescent="0.2"/>
    <row r="1562" ht="12.75" customHeight="1" x14ac:dyDescent="0.2"/>
    <row r="1563" ht="12.75" customHeight="1" x14ac:dyDescent="0.2"/>
    <row r="1564" ht="12.75" customHeight="1" x14ac:dyDescent="0.2"/>
    <row r="1565" ht="12.75" customHeight="1" x14ac:dyDescent="0.2"/>
    <row r="1566" ht="12.75" customHeight="1" x14ac:dyDescent="0.2"/>
    <row r="1567" ht="12.75" customHeight="1" x14ac:dyDescent="0.2"/>
    <row r="1568" ht="12.75" customHeight="1" x14ac:dyDescent="0.2"/>
    <row r="1569" ht="12.75" customHeight="1" x14ac:dyDescent="0.2"/>
    <row r="1570" ht="12.75" customHeight="1" x14ac:dyDescent="0.2"/>
    <row r="1571" ht="12.75" customHeight="1" x14ac:dyDescent="0.2"/>
    <row r="1572" ht="12.75" customHeight="1" x14ac:dyDescent="0.2"/>
    <row r="1573" ht="12.75" customHeight="1" x14ac:dyDescent="0.2"/>
    <row r="1574" ht="12.75" customHeight="1" x14ac:dyDescent="0.2"/>
    <row r="1575" ht="12.75" customHeight="1" x14ac:dyDescent="0.2"/>
    <row r="1576" ht="12.75" customHeight="1" x14ac:dyDescent="0.2"/>
    <row r="1577" ht="12.75" customHeight="1" x14ac:dyDescent="0.2"/>
    <row r="1578" ht="12.75" customHeight="1" x14ac:dyDescent="0.2"/>
    <row r="1579" ht="12.75" customHeight="1" x14ac:dyDescent="0.2"/>
    <row r="1580" ht="12.75" customHeight="1" x14ac:dyDescent="0.2"/>
    <row r="1581" ht="12.75" customHeight="1" x14ac:dyDescent="0.2"/>
    <row r="1582" ht="12.75" customHeight="1" x14ac:dyDescent="0.2"/>
    <row r="1583" ht="12.75" customHeight="1" x14ac:dyDescent="0.2"/>
    <row r="1584" ht="12.75" customHeight="1" x14ac:dyDescent="0.2"/>
    <row r="1585" ht="12.75" customHeight="1" x14ac:dyDescent="0.2"/>
    <row r="1586" ht="12.75" customHeight="1" x14ac:dyDescent="0.2"/>
    <row r="1587" ht="12.75" customHeight="1" x14ac:dyDescent="0.2"/>
    <row r="1588" ht="12.75" customHeight="1" x14ac:dyDescent="0.2"/>
    <row r="1589" ht="12.75" customHeight="1" x14ac:dyDescent="0.2"/>
    <row r="1590" ht="12.75" customHeight="1" x14ac:dyDescent="0.2"/>
    <row r="1591" ht="12.75" customHeight="1" x14ac:dyDescent="0.2"/>
    <row r="1592" ht="12.75" customHeight="1" x14ac:dyDescent="0.2"/>
    <row r="1593" ht="12.75" customHeight="1" x14ac:dyDescent="0.2"/>
    <row r="1594" ht="12.75" customHeight="1" x14ac:dyDescent="0.2"/>
    <row r="1595" ht="12.75" customHeight="1" x14ac:dyDescent="0.2"/>
    <row r="1596" ht="12.75" customHeight="1" x14ac:dyDescent="0.2"/>
    <row r="1597" ht="12.75" customHeight="1" x14ac:dyDescent="0.2"/>
    <row r="1598" ht="12.75" customHeight="1" x14ac:dyDescent="0.2"/>
    <row r="1599" ht="12.75" customHeight="1" x14ac:dyDescent="0.2"/>
    <row r="1600" ht="12.75" customHeight="1" x14ac:dyDescent="0.2"/>
    <row r="1601" ht="12.75" customHeight="1" x14ac:dyDescent="0.2"/>
    <row r="1602" ht="12.75" customHeight="1" x14ac:dyDescent="0.2"/>
    <row r="1603" ht="12.75" customHeight="1" x14ac:dyDescent="0.2"/>
    <row r="1604" ht="12.75" customHeight="1" x14ac:dyDescent="0.2"/>
    <row r="1605" ht="12.75" customHeight="1" x14ac:dyDescent="0.2"/>
    <row r="1606" ht="12.75" customHeight="1" x14ac:dyDescent="0.2"/>
    <row r="1607" ht="12.75" customHeight="1" x14ac:dyDescent="0.2"/>
    <row r="1608" ht="12.75" customHeight="1" x14ac:dyDescent="0.2"/>
    <row r="1609" ht="12.75" customHeight="1" x14ac:dyDescent="0.2"/>
    <row r="1610" ht="12.75" customHeight="1" x14ac:dyDescent="0.2"/>
    <row r="1611" ht="12.75" customHeight="1" x14ac:dyDescent="0.2"/>
    <row r="1612" ht="12.75" customHeight="1" x14ac:dyDescent="0.2"/>
    <row r="1613" ht="12.75" customHeight="1" x14ac:dyDescent="0.2"/>
    <row r="1614" ht="12.75" customHeight="1" x14ac:dyDescent="0.2"/>
    <row r="1615" ht="12.75" customHeight="1" x14ac:dyDescent="0.2"/>
    <row r="1616" ht="12.75" customHeight="1" x14ac:dyDescent="0.2"/>
    <row r="1617" ht="12.75" customHeight="1" x14ac:dyDescent="0.2"/>
    <row r="1618" ht="12.75" customHeight="1" x14ac:dyDescent="0.2"/>
    <row r="1619" ht="12.75" customHeight="1" x14ac:dyDescent="0.2"/>
    <row r="1620" ht="12.75" customHeight="1" x14ac:dyDescent="0.2"/>
    <row r="1621" ht="12.75" customHeight="1" x14ac:dyDescent="0.2"/>
    <row r="1622" ht="12.75" customHeight="1" x14ac:dyDescent="0.2"/>
    <row r="1623" ht="12.75" customHeight="1" x14ac:dyDescent="0.2"/>
    <row r="1624" ht="12.75" customHeight="1" x14ac:dyDescent="0.2"/>
    <row r="1625" ht="12.75" customHeight="1" x14ac:dyDescent="0.2"/>
    <row r="1626" ht="12.75" customHeight="1" x14ac:dyDescent="0.2"/>
    <row r="1627" ht="12.75" customHeight="1" x14ac:dyDescent="0.2"/>
    <row r="1628" ht="12.75" customHeight="1" x14ac:dyDescent="0.2"/>
    <row r="1629" ht="12.75" customHeight="1" x14ac:dyDescent="0.2"/>
    <row r="1630" ht="12.75" customHeight="1" x14ac:dyDescent="0.2"/>
    <row r="1631" ht="12.75" customHeight="1" x14ac:dyDescent="0.2"/>
    <row r="1632" ht="12.75" customHeight="1" x14ac:dyDescent="0.2"/>
    <row r="1633" ht="12.75" customHeight="1" x14ac:dyDescent="0.2"/>
    <row r="1634" ht="12.75" customHeight="1" x14ac:dyDescent="0.2"/>
    <row r="1635" ht="12.75" customHeight="1" x14ac:dyDescent="0.2"/>
    <row r="1636" ht="12.75" customHeight="1" x14ac:dyDescent="0.2"/>
    <row r="1637" ht="12.75" customHeight="1" x14ac:dyDescent="0.2"/>
    <row r="1638" ht="12.75" customHeight="1" x14ac:dyDescent="0.2"/>
    <row r="1639" ht="12.75" customHeight="1" x14ac:dyDescent="0.2"/>
    <row r="1640" ht="12.75" customHeight="1" x14ac:dyDescent="0.2"/>
    <row r="1641" ht="12.75" customHeight="1" x14ac:dyDescent="0.2"/>
    <row r="1642" ht="12.75" customHeight="1" x14ac:dyDescent="0.2"/>
    <row r="1643" ht="12.75" customHeight="1" x14ac:dyDescent="0.2"/>
    <row r="1644" ht="12.75" customHeight="1" x14ac:dyDescent="0.2"/>
    <row r="1645" ht="12.75" customHeight="1" x14ac:dyDescent="0.2"/>
    <row r="1646" ht="12.75" customHeight="1" x14ac:dyDescent="0.2"/>
    <row r="1647" ht="12.75" customHeight="1" x14ac:dyDescent="0.2"/>
    <row r="1648" ht="12.75" customHeight="1" x14ac:dyDescent="0.2"/>
    <row r="1649" ht="12.75" customHeight="1" x14ac:dyDescent="0.2"/>
    <row r="1650" ht="12.75" customHeight="1" x14ac:dyDescent="0.2"/>
    <row r="1651" ht="12.75" customHeight="1" x14ac:dyDescent="0.2"/>
    <row r="1652" ht="12.75" customHeight="1" x14ac:dyDescent="0.2"/>
    <row r="1653" ht="12.75" customHeight="1" x14ac:dyDescent="0.2"/>
    <row r="1654" ht="12.75" customHeight="1" x14ac:dyDescent="0.2"/>
    <row r="1655" ht="12.75" customHeight="1" x14ac:dyDescent="0.2"/>
    <row r="1656" ht="12.75" customHeight="1" x14ac:dyDescent="0.2"/>
    <row r="1657" ht="12.75" customHeight="1" x14ac:dyDescent="0.2"/>
    <row r="1658" ht="12.75" customHeight="1" x14ac:dyDescent="0.2"/>
    <row r="1659" ht="12.75" customHeight="1" x14ac:dyDescent="0.2"/>
    <row r="1660" ht="12.75" customHeight="1" x14ac:dyDescent="0.2"/>
    <row r="1661" ht="12.75" customHeight="1" x14ac:dyDescent="0.2"/>
    <row r="1662" ht="12.75" customHeight="1" x14ac:dyDescent="0.2"/>
    <row r="1663" ht="12.75" customHeight="1" x14ac:dyDescent="0.2"/>
    <row r="1664" ht="12.75" customHeight="1" x14ac:dyDescent="0.2"/>
    <row r="1665" ht="12.75" customHeight="1" x14ac:dyDescent="0.2"/>
    <row r="1666" ht="12.75" customHeight="1" x14ac:dyDescent="0.2"/>
    <row r="1667" ht="12.75" customHeight="1" x14ac:dyDescent="0.2"/>
    <row r="1668" ht="12.75" customHeight="1" x14ac:dyDescent="0.2"/>
    <row r="1669" ht="12.75" customHeight="1" x14ac:dyDescent="0.2"/>
    <row r="1670" ht="12.75" customHeight="1" x14ac:dyDescent="0.2"/>
    <row r="1671" ht="12.75" customHeight="1" x14ac:dyDescent="0.2"/>
    <row r="1672" ht="12.75" customHeight="1" x14ac:dyDescent="0.2"/>
    <row r="1673" ht="12.75" customHeight="1" x14ac:dyDescent="0.2"/>
    <row r="1674" ht="12.75" customHeight="1" x14ac:dyDescent="0.2"/>
    <row r="1675" ht="12.75" customHeight="1" x14ac:dyDescent="0.2"/>
    <row r="1676" ht="12.75" customHeight="1" x14ac:dyDescent="0.2"/>
    <row r="1677" ht="12.75" customHeight="1" x14ac:dyDescent="0.2"/>
    <row r="1678" ht="12.75" customHeight="1" x14ac:dyDescent="0.2"/>
    <row r="1679" ht="12.75" customHeight="1" x14ac:dyDescent="0.2"/>
    <row r="1680" ht="12.75" customHeight="1" x14ac:dyDescent="0.2"/>
    <row r="1681" ht="12.75" customHeight="1" x14ac:dyDescent="0.2"/>
    <row r="1682" ht="12.75" customHeight="1" x14ac:dyDescent="0.2"/>
    <row r="1683" ht="12.75" customHeight="1" x14ac:dyDescent="0.2"/>
    <row r="1684" ht="12.75" customHeight="1" x14ac:dyDescent="0.2"/>
    <row r="1685" ht="12.75" customHeight="1" x14ac:dyDescent="0.2"/>
    <row r="1686" ht="12.75" customHeight="1" x14ac:dyDescent="0.2"/>
    <row r="1687" ht="12.75" customHeight="1" x14ac:dyDescent="0.2"/>
    <row r="1688" ht="12.75" customHeight="1" x14ac:dyDescent="0.2"/>
    <row r="1689" ht="12.75" customHeight="1" x14ac:dyDescent="0.2"/>
    <row r="1690" ht="12.75" customHeight="1" x14ac:dyDescent="0.2"/>
    <row r="1691" ht="12.75" customHeight="1" x14ac:dyDescent="0.2"/>
    <row r="1692" ht="12.75" customHeight="1" x14ac:dyDescent="0.2"/>
    <row r="1693" ht="12.75" customHeight="1" x14ac:dyDescent="0.2"/>
    <row r="1694" ht="12.75" customHeight="1" x14ac:dyDescent="0.2"/>
    <row r="1695" ht="12.75" customHeight="1" x14ac:dyDescent="0.2"/>
    <row r="1696" ht="12.75" customHeight="1" x14ac:dyDescent="0.2"/>
    <row r="1697" ht="12.75" customHeight="1" x14ac:dyDescent="0.2"/>
    <row r="1698" ht="12.75" customHeight="1" x14ac:dyDescent="0.2"/>
    <row r="1699" ht="12.75" customHeight="1" x14ac:dyDescent="0.2"/>
    <row r="1700" ht="12.75" customHeight="1" x14ac:dyDescent="0.2"/>
    <row r="1701" ht="12.75" customHeight="1" x14ac:dyDescent="0.2"/>
    <row r="1702" ht="12.75" customHeight="1" x14ac:dyDescent="0.2"/>
    <row r="1703" ht="12.75" customHeight="1" x14ac:dyDescent="0.2"/>
    <row r="1704" ht="12.75" customHeight="1" x14ac:dyDescent="0.2"/>
    <row r="1705" ht="12.75" customHeight="1" x14ac:dyDescent="0.2"/>
    <row r="1706" ht="12.75" customHeight="1" x14ac:dyDescent="0.2"/>
    <row r="1707" ht="12.75" customHeight="1" x14ac:dyDescent="0.2"/>
    <row r="1708" ht="12.75" customHeight="1" x14ac:dyDescent="0.2"/>
    <row r="1709" ht="12.75" customHeight="1" x14ac:dyDescent="0.2"/>
    <row r="1710" ht="12.75" customHeight="1" x14ac:dyDescent="0.2"/>
    <row r="1711" ht="12.75" customHeight="1" x14ac:dyDescent="0.2"/>
    <row r="1712" ht="12.75" customHeight="1" x14ac:dyDescent="0.2"/>
    <row r="1713" ht="12.75" customHeight="1" x14ac:dyDescent="0.2"/>
    <row r="1714" ht="12.75" customHeight="1" x14ac:dyDescent="0.2"/>
    <row r="1715" ht="12.75" customHeight="1" x14ac:dyDescent="0.2"/>
    <row r="1716" ht="12.75" customHeight="1" x14ac:dyDescent="0.2"/>
    <row r="1717" ht="12.75" customHeight="1" x14ac:dyDescent="0.2"/>
    <row r="1718" ht="12.75" customHeight="1" x14ac:dyDescent="0.2"/>
    <row r="1719" ht="12.75" customHeight="1" x14ac:dyDescent="0.2"/>
    <row r="1720" ht="12.75" customHeight="1" x14ac:dyDescent="0.2"/>
    <row r="1721" ht="12.75" customHeight="1" x14ac:dyDescent="0.2"/>
    <row r="1722" ht="12.75" customHeight="1" x14ac:dyDescent="0.2"/>
    <row r="1723" ht="12.75" customHeight="1" x14ac:dyDescent="0.2"/>
    <row r="1724" ht="12.75" customHeight="1" x14ac:dyDescent="0.2"/>
    <row r="1725" ht="12.75" customHeight="1" x14ac:dyDescent="0.2"/>
    <row r="1726" ht="12.75" customHeight="1" x14ac:dyDescent="0.2"/>
    <row r="1727" ht="12.75" customHeight="1" x14ac:dyDescent="0.2"/>
    <row r="1728" ht="12.75" customHeight="1" x14ac:dyDescent="0.2"/>
    <row r="1729" ht="12.75" customHeight="1" x14ac:dyDescent="0.2"/>
    <row r="1730" ht="12.75" customHeight="1" x14ac:dyDescent="0.2"/>
    <row r="1731" ht="12.75" customHeight="1" x14ac:dyDescent="0.2"/>
    <row r="1732" ht="12.75" customHeight="1" x14ac:dyDescent="0.2"/>
    <row r="1733" ht="12.75" customHeight="1" x14ac:dyDescent="0.2"/>
    <row r="1734" ht="12.75" customHeight="1" x14ac:dyDescent="0.2"/>
    <row r="1735" ht="12.75" customHeight="1" x14ac:dyDescent="0.2"/>
    <row r="1736" ht="12.75" customHeight="1" x14ac:dyDescent="0.2"/>
    <row r="1737" ht="12.75" customHeight="1" x14ac:dyDescent="0.2"/>
    <row r="1738" ht="12.75" customHeight="1" x14ac:dyDescent="0.2"/>
    <row r="1739" ht="12.75" customHeight="1" x14ac:dyDescent="0.2"/>
    <row r="1740" ht="12.75" customHeight="1" x14ac:dyDescent="0.2"/>
    <row r="1741" ht="12.75" customHeight="1" x14ac:dyDescent="0.2"/>
    <row r="1742" ht="12.75" customHeight="1" x14ac:dyDescent="0.2"/>
    <row r="1743" ht="12.75" customHeight="1" x14ac:dyDescent="0.2"/>
    <row r="1744" ht="12.75" customHeight="1" x14ac:dyDescent="0.2"/>
    <row r="1745" ht="12.75" customHeight="1" x14ac:dyDescent="0.2"/>
    <row r="1746" ht="12.75" customHeight="1" x14ac:dyDescent="0.2"/>
    <row r="1747" ht="12.75" customHeight="1" x14ac:dyDescent="0.2"/>
    <row r="1748" ht="12.75" customHeight="1" x14ac:dyDescent="0.2"/>
    <row r="1749" ht="12.75" customHeight="1" x14ac:dyDescent="0.2"/>
    <row r="1750" ht="12.75" customHeight="1" x14ac:dyDescent="0.2"/>
    <row r="1751" ht="12.75" customHeight="1" x14ac:dyDescent="0.2"/>
    <row r="1752" ht="12.75" customHeight="1" x14ac:dyDescent="0.2"/>
    <row r="1753" ht="12.75" customHeight="1" x14ac:dyDescent="0.2"/>
    <row r="1754" ht="12.75" customHeight="1" x14ac:dyDescent="0.2"/>
    <row r="1755" ht="12.75" customHeight="1" x14ac:dyDescent="0.2"/>
    <row r="1756" ht="12.75" customHeight="1" x14ac:dyDescent="0.2"/>
    <row r="1757" ht="12.75" customHeight="1" x14ac:dyDescent="0.2"/>
    <row r="1758" ht="12.75" customHeight="1" x14ac:dyDescent="0.2"/>
    <row r="1759" ht="12.75" customHeight="1" x14ac:dyDescent="0.2"/>
    <row r="1760" ht="12.75" customHeight="1" x14ac:dyDescent="0.2"/>
    <row r="1761" ht="12.75" customHeight="1" x14ac:dyDescent="0.2"/>
    <row r="1762" ht="12.75" customHeight="1" x14ac:dyDescent="0.2"/>
    <row r="1763" ht="12.75" customHeight="1" x14ac:dyDescent="0.2"/>
    <row r="1764" ht="12.75" customHeight="1" x14ac:dyDescent="0.2"/>
    <row r="1765" ht="12.75" customHeight="1" x14ac:dyDescent="0.2"/>
    <row r="1766" ht="12.75" customHeight="1" x14ac:dyDescent="0.2"/>
    <row r="1767" ht="12.75" customHeight="1" x14ac:dyDescent="0.2"/>
    <row r="1768" ht="12.75" customHeight="1" x14ac:dyDescent="0.2"/>
    <row r="1769" ht="12.75" customHeight="1" x14ac:dyDescent="0.2"/>
    <row r="1770" ht="12.75" customHeight="1" x14ac:dyDescent="0.2"/>
    <row r="1771" ht="12.75" customHeight="1" x14ac:dyDescent="0.2"/>
    <row r="1772" ht="12.75" customHeight="1" x14ac:dyDescent="0.2"/>
    <row r="1773" ht="12.75" customHeight="1" x14ac:dyDescent="0.2"/>
    <row r="1774" ht="12.75" customHeight="1" x14ac:dyDescent="0.2"/>
    <row r="1775" ht="12.75" customHeight="1" x14ac:dyDescent="0.2"/>
    <row r="1776" ht="12.75" customHeight="1" x14ac:dyDescent="0.2"/>
    <row r="1777" ht="12.75" customHeight="1" x14ac:dyDescent="0.2"/>
    <row r="1778" ht="12.75" customHeight="1" x14ac:dyDescent="0.2"/>
    <row r="1779" ht="12.75" customHeight="1" x14ac:dyDescent="0.2"/>
    <row r="1780" ht="12.75" customHeight="1" x14ac:dyDescent="0.2"/>
    <row r="1781" ht="12.75" customHeight="1" x14ac:dyDescent="0.2"/>
    <row r="1782" ht="12.75" customHeight="1" x14ac:dyDescent="0.2"/>
    <row r="1783" ht="12.75" customHeight="1" x14ac:dyDescent="0.2"/>
    <row r="1784" ht="12.75" customHeight="1" x14ac:dyDescent="0.2"/>
    <row r="1785" ht="12.75" customHeight="1" x14ac:dyDescent="0.2"/>
    <row r="1786" ht="12.75" customHeight="1" x14ac:dyDescent="0.2"/>
    <row r="1787" ht="12.75" customHeight="1" x14ac:dyDescent="0.2"/>
    <row r="1788" ht="12.75" customHeight="1" x14ac:dyDescent="0.2"/>
    <row r="1789" ht="12.75" customHeight="1" x14ac:dyDescent="0.2"/>
    <row r="1790" ht="12.75" customHeight="1" x14ac:dyDescent="0.2"/>
    <row r="1791" ht="12.75" customHeight="1" x14ac:dyDescent="0.2"/>
    <row r="1792" ht="12.75" customHeight="1" x14ac:dyDescent="0.2"/>
    <row r="1793" ht="12.75" customHeight="1" x14ac:dyDescent="0.2"/>
    <row r="1794" ht="12.75" customHeight="1" x14ac:dyDescent="0.2"/>
    <row r="1795" ht="12.75" customHeight="1" x14ac:dyDescent="0.2"/>
    <row r="1796" ht="12.75" customHeight="1" x14ac:dyDescent="0.2"/>
    <row r="1797" ht="12.75" customHeight="1" x14ac:dyDescent="0.2"/>
    <row r="1798" ht="12.75" customHeight="1" x14ac:dyDescent="0.2"/>
    <row r="1799" ht="12.75" customHeight="1" x14ac:dyDescent="0.2"/>
    <row r="1800" ht="12.75" customHeight="1" x14ac:dyDescent="0.2"/>
    <row r="1801" ht="12.75" customHeight="1" x14ac:dyDescent="0.2"/>
    <row r="1802" ht="12.75" customHeight="1" x14ac:dyDescent="0.2"/>
    <row r="1803" ht="12.75" customHeight="1" x14ac:dyDescent="0.2"/>
    <row r="1804" ht="12.75" customHeight="1" x14ac:dyDescent="0.2"/>
    <row r="1805" ht="12.75" customHeight="1" x14ac:dyDescent="0.2"/>
    <row r="1806" ht="12.75" customHeight="1" x14ac:dyDescent="0.2"/>
    <row r="1807" ht="12.75" customHeight="1" x14ac:dyDescent="0.2"/>
    <row r="1808" ht="12.75" customHeight="1" x14ac:dyDescent="0.2"/>
    <row r="1809" ht="12.75" customHeight="1" x14ac:dyDescent="0.2"/>
    <row r="1810" ht="12.75" customHeight="1" x14ac:dyDescent="0.2"/>
    <row r="1811" ht="12.75" customHeight="1" x14ac:dyDescent="0.2"/>
    <row r="1812" ht="12.75" customHeight="1" x14ac:dyDescent="0.2"/>
    <row r="1813" ht="12.75" customHeight="1" x14ac:dyDescent="0.2"/>
    <row r="1814" ht="12.75" customHeight="1" x14ac:dyDescent="0.2"/>
    <row r="1815" ht="12.75" customHeight="1" x14ac:dyDescent="0.2"/>
    <row r="1816" ht="12.75" customHeight="1" x14ac:dyDescent="0.2"/>
    <row r="1817" ht="12.75" customHeight="1" x14ac:dyDescent="0.2"/>
    <row r="1818" ht="12.75" customHeight="1" x14ac:dyDescent="0.2"/>
    <row r="1819" ht="12.75" customHeight="1" x14ac:dyDescent="0.2"/>
    <row r="1820" ht="12.75" customHeight="1" x14ac:dyDescent="0.2"/>
    <row r="1821" ht="12.75" customHeight="1" x14ac:dyDescent="0.2"/>
    <row r="1822" ht="12.75" customHeight="1" x14ac:dyDescent="0.2"/>
    <row r="1823" ht="12.75" customHeight="1" x14ac:dyDescent="0.2"/>
    <row r="1824" ht="12.75" customHeight="1" x14ac:dyDescent="0.2"/>
    <row r="1825" ht="12.75" customHeight="1" x14ac:dyDescent="0.2"/>
    <row r="1826" ht="12.75" customHeight="1" x14ac:dyDescent="0.2"/>
    <row r="1827" ht="12.75" customHeight="1" x14ac:dyDescent="0.2"/>
    <row r="1828" ht="12.75" customHeight="1" x14ac:dyDescent="0.2"/>
    <row r="1829" ht="12.75" customHeight="1" x14ac:dyDescent="0.2"/>
    <row r="1830" ht="12.75" customHeight="1" x14ac:dyDescent="0.2"/>
    <row r="1831" ht="12.75" customHeight="1" x14ac:dyDescent="0.2"/>
    <row r="1832" ht="12.75" customHeight="1" x14ac:dyDescent="0.2"/>
    <row r="1833" ht="12.75" customHeight="1" x14ac:dyDescent="0.2"/>
    <row r="1834" ht="12.75" customHeight="1" x14ac:dyDescent="0.2"/>
    <row r="1835" ht="12.75" customHeight="1" x14ac:dyDescent="0.2"/>
    <row r="1836" ht="12.75" customHeight="1" x14ac:dyDescent="0.2"/>
    <row r="1837" ht="12.75" customHeight="1" x14ac:dyDescent="0.2"/>
    <row r="1838" ht="12.75" customHeight="1" x14ac:dyDescent="0.2"/>
    <row r="1839" ht="12.75" customHeight="1" x14ac:dyDescent="0.2"/>
    <row r="1840" ht="12.75" customHeight="1" x14ac:dyDescent="0.2"/>
    <row r="1841" ht="12.75" customHeight="1" x14ac:dyDescent="0.2"/>
    <row r="1842" ht="12.75" customHeight="1" x14ac:dyDescent="0.2"/>
    <row r="1843" ht="12.75" customHeight="1" x14ac:dyDescent="0.2"/>
    <row r="1844" ht="12.75" customHeight="1" x14ac:dyDescent="0.2"/>
    <row r="1845" ht="12.75" customHeight="1" x14ac:dyDescent="0.2"/>
    <row r="1846" ht="12.75" customHeight="1" x14ac:dyDescent="0.2"/>
    <row r="1847" ht="12.75" customHeight="1" x14ac:dyDescent="0.2"/>
    <row r="1848" ht="12.75" customHeight="1" x14ac:dyDescent="0.2"/>
    <row r="1849" ht="12.75" customHeight="1" x14ac:dyDescent="0.2"/>
    <row r="1850" ht="12.75" customHeight="1" x14ac:dyDescent="0.2"/>
    <row r="1851" ht="12.75" customHeight="1" x14ac:dyDescent="0.2"/>
    <row r="1852" ht="12.75" customHeight="1" x14ac:dyDescent="0.2"/>
    <row r="1853" ht="12.75" customHeight="1" x14ac:dyDescent="0.2"/>
    <row r="1854" ht="12.75" customHeight="1" x14ac:dyDescent="0.2"/>
    <row r="1855" ht="12.75" customHeight="1" x14ac:dyDescent="0.2"/>
    <row r="1856" ht="12.75" customHeight="1" x14ac:dyDescent="0.2"/>
    <row r="1857" ht="12.75" customHeight="1" x14ac:dyDescent="0.2"/>
    <row r="1858" ht="12.75" customHeight="1" x14ac:dyDescent="0.2"/>
    <row r="1859" ht="12.75" customHeight="1" x14ac:dyDescent="0.2"/>
    <row r="1860" ht="12.75" customHeight="1" x14ac:dyDescent="0.2"/>
    <row r="1861" ht="12.75" customHeight="1" x14ac:dyDescent="0.2"/>
    <row r="1862" ht="12.75" customHeight="1" x14ac:dyDescent="0.2"/>
    <row r="1863" ht="12.75" customHeight="1" x14ac:dyDescent="0.2"/>
    <row r="1864" ht="12.75" customHeight="1" x14ac:dyDescent="0.2"/>
    <row r="1865" ht="12.75" customHeight="1" x14ac:dyDescent="0.2"/>
    <row r="1866" ht="12.75" customHeight="1" x14ac:dyDescent="0.2"/>
    <row r="1867" ht="12.75" customHeight="1" x14ac:dyDescent="0.2"/>
    <row r="1868" ht="12.75" customHeight="1" x14ac:dyDescent="0.2"/>
    <row r="1869" ht="12.75" customHeight="1" x14ac:dyDescent="0.2"/>
    <row r="1870" ht="12.75" customHeight="1" x14ac:dyDescent="0.2"/>
    <row r="1871" ht="12.75" customHeight="1" x14ac:dyDescent="0.2"/>
    <row r="1872" ht="12.75" customHeight="1" x14ac:dyDescent="0.2"/>
    <row r="1873" ht="12.75" customHeight="1" x14ac:dyDescent="0.2"/>
    <row r="1874" ht="12.75" customHeight="1" x14ac:dyDescent="0.2"/>
    <row r="1875" ht="12.75" customHeight="1" x14ac:dyDescent="0.2"/>
    <row r="1876" ht="12.75" customHeight="1" x14ac:dyDescent="0.2"/>
    <row r="1877" ht="12.75" customHeight="1" x14ac:dyDescent="0.2"/>
    <row r="1878" ht="12.75" customHeight="1" x14ac:dyDescent="0.2"/>
    <row r="1879" ht="12.75" customHeight="1" x14ac:dyDescent="0.2"/>
    <row r="1880" ht="12.75" customHeight="1" x14ac:dyDescent="0.2"/>
    <row r="1881" ht="12.75" customHeight="1" x14ac:dyDescent="0.2"/>
    <row r="1882" ht="12.75" customHeight="1" x14ac:dyDescent="0.2"/>
    <row r="1883" ht="12.75" customHeight="1" x14ac:dyDescent="0.2"/>
    <row r="1884" ht="12.75" customHeight="1" x14ac:dyDescent="0.2"/>
    <row r="1885" ht="12.75" customHeight="1" x14ac:dyDescent="0.2"/>
    <row r="1886" ht="12.75" customHeight="1" x14ac:dyDescent="0.2"/>
    <row r="1887" ht="12.75" customHeight="1" x14ac:dyDescent="0.2"/>
    <row r="1888" ht="12.75" customHeight="1" x14ac:dyDescent="0.2"/>
    <row r="1889" ht="12.75" customHeight="1" x14ac:dyDescent="0.2"/>
    <row r="1890" ht="12.75" customHeight="1" x14ac:dyDescent="0.2"/>
    <row r="1891" ht="12.75" customHeight="1" x14ac:dyDescent="0.2"/>
    <row r="1892" ht="12.75" customHeight="1" x14ac:dyDescent="0.2"/>
    <row r="1893" ht="12.75" customHeight="1" x14ac:dyDescent="0.2"/>
    <row r="1894" ht="12.75" customHeight="1" x14ac:dyDescent="0.2"/>
    <row r="1895" ht="12.75" customHeight="1" x14ac:dyDescent="0.2"/>
    <row r="1896" ht="12.75" customHeight="1" x14ac:dyDescent="0.2"/>
    <row r="1897" ht="12.75" customHeight="1" x14ac:dyDescent="0.2"/>
    <row r="1898" ht="12.75" customHeight="1" x14ac:dyDescent="0.2"/>
    <row r="1899" ht="12.75" customHeight="1" x14ac:dyDescent="0.2"/>
    <row r="1900" ht="12.75" customHeight="1" x14ac:dyDescent="0.2"/>
    <row r="1901" ht="12.75" customHeight="1" x14ac:dyDescent="0.2"/>
    <row r="1902" ht="12.75" customHeight="1" x14ac:dyDescent="0.2"/>
    <row r="1903" ht="12.75" customHeight="1" x14ac:dyDescent="0.2"/>
    <row r="1904" ht="12.75" customHeight="1" x14ac:dyDescent="0.2"/>
    <row r="1905" ht="12.75" customHeight="1" x14ac:dyDescent="0.2"/>
    <row r="1906" ht="12.75" customHeight="1" x14ac:dyDescent="0.2"/>
    <row r="1907" ht="12.75" customHeight="1" x14ac:dyDescent="0.2"/>
    <row r="1908" ht="12.75" customHeight="1" x14ac:dyDescent="0.2"/>
    <row r="1909" ht="12.75" customHeight="1" x14ac:dyDescent="0.2"/>
    <row r="1910" ht="12.75" customHeight="1" x14ac:dyDescent="0.2"/>
    <row r="1911" ht="12.75" customHeight="1" x14ac:dyDescent="0.2"/>
    <row r="1912" ht="12.75" customHeight="1" x14ac:dyDescent="0.2"/>
    <row r="1913" ht="12.75" customHeight="1" x14ac:dyDescent="0.2"/>
    <row r="1914" ht="12.75" customHeight="1" x14ac:dyDescent="0.2"/>
    <row r="1915" ht="12.75" customHeight="1" x14ac:dyDescent="0.2"/>
    <row r="1916" ht="12.75" customHeight="1" x14ac:dyDescent="0.2"/>
    <row r="1917" ht="12.75" customHeight="1" x14ac:dyDescent="0.2"/>
    <row r="1918" ht="12.75" customHeight="1" x14ac:dyDescent="0.2"/>
    <row r="1919" ht="12.75" customHeight="1" x14ac:dyDescent="0.2"/>
    <row r="1920" ht="12.75" customHeight="1" x14ac:dyDescent="0.2"/>
    <row r="1921" ht="12.75" customHeight="1" x14ac:dyDescent="0.2"/>
    <row r="1922" ht="12.75" customHeight="1" x14ac:dyDescent="0.2"/>
    <row r="1923" ht="12.75" customHeight="1" x14ac:dyDescent="0.2"/>
    <row r="1924" ht="12.75" customHeight="1" x14ac:dyDescent="0.2"/>
    <row r="1925" ht="12.75" customHeight="1" x14ac:dyDescent="0.2"/>
    <row r="1926" ht="12.75" customHeight="1" x14ac:dyDescent="0.2"/>
    <row r="1927" ht="12.75" customHeight="1" x14ac:dyDescent="0.2"/>
    <row r="1928" ht="12.75" customHeight="1" x14ac:dyDescent="0.2"/>
    <row r="1929" ht="12.75" customHeight="1" x14ac:dyDescent="0.2"/>
    <row r="1930" ht="12.75" customHeight="1" x14ac:dyDescent="0.2"/>
    <row r="1931" ht="12.75" customHeight="1" x14ac:dyDescent="0.2"/>
    <row r="1932" ht="12.75" customHeight="1" x14ac:dyDescent="0.2"/>
    <row r="1933" ht="12.75" customHeight="1" x14ac:dyDescent="0.2"/>
    <row r="1934" ht="12.75" customHeight="1" x14ac:dyDescent="0.2"/>
    <row r="1935" ht="12.75" customHeight="1" x14ac:dyDescent="0.2"/>
    <row r="1936" ht="12.75" customHeight="1" x14ac:dyDescent="0.2"/>
    <row r="1937" ht="12.75" customHeight="1" x14ac:dyDescent="0.2"/>
    <row r="1938" ht="12.75" customHeight="1" x14ac:dyDescent="0.2"/>
    <row r="1939" ht="12.75" customHeight="1" x14ac:dyDescent="0.2"/>
    <row r="1940" ht="12.75" customHeight="1" x14ac:dyDescent="0.2"/>
    <row r="1941" ht="12.75" customHeight="1" x14ac:dyDescent="0.2"/>
    <row r="1942" ht="12.75" customHeight="1" x14ac:dyDescent="0.2"/>
    <row r="1943" ht="12.75" customHeight="1" x14ac:dyDescent="0.2"/>
    <row r="1944" ht="12.75" customHeight="1" x14ac:dyDescent="0.2"/>
    <row r="1945" ht="12.75" customHeight="1" x14ac:dyDescent="0.2"/>
    <row r="1946" ht="12.75" customHeight="1" x14ac:dyDescent="0.2"/>
    <row r="1947" ht="12.75" customHeight="1" x14ac:dyDescent="0.2"/>
    <row r="1948" ht="12.75" customHeight="1" x14ac:dyDescent="0.2"/>
    <row r="1949" ht="12.75" customHeight="1" x14ac:dyDescent="0.2"/>
    <row r="1950" ht="12.75" customHeight="1" x14ac:dyDescent="0.2"/>
    <row r="1951" ht="12.75" customHeight="1" x14ac:dyDescent="0.2"/>
    <row r="1952" ht="12.75" customHeight="1" x14ac:dyDescent="0.2"/>
    <row r="1953" ht="12.75" customHeight="1" x14ac:dyDescent="0.2"/>
    <row r="1954" ht="12.75" customHeight="1" x14ac:dyDescent="0.2"/>
    <row r="1955" ht="12.75" customHeight="1" x14ac:dyDescent="0.2"/>
    <row r="1956" ht="12.75" customHeight="1" x14ac:dyDescent="0.2"/>
    <row r="1957" ht="12.75" customHeight="1" x14ac:dyDescent="0.2"/>
    <row r="1958" ht="12.75" customHeight="1" x14ac:dyDescent="0.2"/>
    <row r="1959" ht="12.75" customHeight="1" x14ac:dyDescent="0.2"/>
    <row r="1960" ht="12.75" customHeight="1" x14ac:dyDescent="0.2"/>
    <row r="1961" ht="12.75" customHeight="1" x14ac:dyDescent="0.2"/>
    <row r="1962" ht="12.75" customHeight="1" x14ac:dyDescent="0.2"/>
    <row r="1963" ht="12.75" customHeight="1" x14ac:dyDescent="0.2"/>
    <row r="1964" ht="12.75" customHeight="1" x14ac:dyDescent="0.2"/>
    <row r="1965" ht="12.75" customHeight="1" x14ac:dyDescent="0.2"/>
    <row r="1966" ht="12.75" customHeight="1" x14ac:dyDescent="0.2"/>
    <row r="1967" ht="12.75" customHeight="1" x14ac:dyDescent="0.2"/>
    <row r="1968" ht="12.75" customHeight="1" x14ac:dyDescent="0.2"/>
    <row r="1969" ht="12.75" customHeight="1" x14ac:dyDescent="0.2"/>
    <row r="1970" ht="12.75" customHeight="1" x14ac:dyDescent="0.2"/>
    <row r="1971" ht="12.75" customHeight="1" x14ac:dyDescent="0.2"/>
    <row r="1972" ht="12.75" customHeight="1" x14ac:dyDescent="0.2"/>
    <row r="1973" ht="12.75" customHeight="1" x14ac:dyDescent="0.2"/>
    <row r="1974" ht="12.75" customHeight="1" x14ac:dyDescent="0.2"/>
    <row r="1975" ht="12.75" customHeight="1" x14ac:dyDescent="0.2"/>
    <row r="1976" ht="12.75" customHeight="1" x14ac:dyDescent="0.2"/>
    <row r="1977" ht="12.75" customHeight="1" x14ac:dyDescent="0.2"/>
    <row r="1978" ht="12.75" customHeight="1" x14ac:dyDescent="0.2"/>
    <row r="1979" ht="12.75" customHeight="1" x14ac:dyDescent="0.2"/>
    <row r="1980" ht="12.75" customHeight="1" x14ac:dyDescent="0.2"/>
    <row r="1981" ht="12.75" customHeight="1" x14ac:dyDescent="0.2"/>
    <row r="1982" ht="12.75" customHeight="1" x14ac:dyDescent="0.2"/>
    <row r="1983" ht="12.75" customHeight="1" x14ac:dyDescent="0.2"/>
    <row r="1984" ht="12.75" customHeight="1" x14ac:dyDescent="0.2"/>
    <row r="1985" ht="12.75" customHeight="1" x14ac:dyDescent="0.2"/>
    <row r="1986" ht="12.75" customHeight="1" x14ac:dyDescent="0.2"/>
    <row r="1987" ht="12.75" customHeight="1" x14ac:dyDescent="0.2"/>
    <row r="1988" ht="12.75" customHeight="1" x14ac:dyDescent="0.2"/>
    <row r="1989" ht="12.75" customHeight="1" x14ac:dyDescent="0.2"/>
    <row r="1990" ht="12.75" customHeight="1" x14ac:dyDescent="0.2"/>
    <row r="1991" ht="12.75" customHeight="1" x14ac:dyDescent="0.2"/>
    <row r="1992" ht="12.75" customHeight="1" x14ac:dyDescent="0.2"/>
    <row r="1993" ht="12.75" customHeight="1" x14ac:dyDescent="0.2"/>
    <row r="1994" ht="12.75" customHeight="1" x14ac:dyDescent="0.2"/>
    <row r="1995" ht="12.75" customHeight="1" x14ac:dyDescent="0.2"/>
    <row r="1996" ht="12.75" customHeight="1" x14ac:dyDescent="0.2"/>
    <row r="1997" ht="12.75" customHeight="1" x14ac:dyDescent="0.2"/>
    <row r="1998" ht="12.75" customHeight="1" x14ac:dyDescent="0.2"/>
    <row r="1999" ht="12.75" customHeight="1" x14ac:dyDescent="0.2"/>
    <row r="2000" ht="12.75" customHeight="1" x14ac:dyDescent="0.2"/>
    <row r="2001" ht="12.75" customHeight="1" x14ac:dyDescent="0.2"/>
    <row r="2002" ht="12.75" customHeight="1" x14ac:dyDescent="0.2"/>
    <row r="2003" ht="12.75" customHeight="1" x14ac:dyDescent="0.2"/>
    <row r="2004" ht="12.75" customHeight="1" x14ac:dyDescent="0.2"/>
    <row r="2005" ht="12.75" customHeight="1" x14ac:dyDescent="0.2"/>
    <row r="2006" ht="12.75" customHeight="1" x14ac:dyDescent="0.2"/>
    <row r="2007" ht="12.75" customHeight="1" x14ac:dyDescent="0.2"/>
    <row r="2008" ht="12.75" customHeight="1" x14ac:dyDescent="0.2"/>
    <row r="2009" ht="12.75" customHeight="1" x14ac:dyDescent="0.2"/>
    <row r="2010" ht="12.75" customHeight="1" x14ac:dyDescent="0.2"/>
    <row r="2011" ht="12.75" customHeight="1" x14ac:dyDescent="0.2"/>
    <row r="2012" ht="12.75" customHeight="1" x14ac:dyDescent="0.2"/>
    <row r="2013" ht="12.75" customHeight="1" x14ac:dyDescent="0.2"/>
    <row r="2014" ht="12.75" customHeight="1" x14ac:dyDescent="0.2"/>
    <row r="2015" ht="12.75" customHeight="1" x14ac:dyDescent="0.2"/>
    <row r="2016" ht="12.75" customHeight="1" x14ac:dyDescent="0.2"/>
    <row r="2017" ht="12.75" customHeight="1" x14ac:dyDescent="0.2"/>
    <row r="2018" ht="12.75" customHeight="1" x14ac:dyDescent="0.2"/>
    <row r="2019" ht="12.75" customHeight="1" x14ac:dyDescent="0.2"/>
    <row r="2020" ht="12.75" customHeight="1" x14ac:dyDescent="0.2"/>
    <row r="2021" ht="12.75" customHeight="1" x14ac:dyDescent="0.2"/>
    <row r="2022" ht="12.75" customHeight="1" x14ac:dyDescent="0.2"/>
    <row r="2023" ht="12.75" customHeight="1" x14ac:dyDescent="0.2"/>
    <row r="2024" ht="12.75" customHeight="1" x14ac:dyDescent="0.2"/>
    <row r="2025" ht="12.75" customHeight="1" x14ac:dyDescent="0.2"/>
    <row r="2026" ht="12.75" customHeight="1" x14ac:dyDescent="0.2"/>
    <row r="2027" ht="12.75" customHeight="1" x14ac:dyDescent="0.2"/>
    <row r="2028" ht="12.75" customHeight="1" x14ac:dyDescent="0.2"/>
    <row r="2029" ht="12.75" customHeight="1" x14ac:dyDescent="0.2"/>
    <row r="2030" ht="12.75" customHeight="1" x14ac:dyDescent="0.2"/>
    <row r="2031" ht="12.75" customHeight="1" x14ac:dyDescent="0.2"/>
    <row r="2032" ht="12.75" customHeight="1" x14ac:dyDescent="0.2"/>
    <row r="2033" ht="12.75" customHeight="1" x14ac:dyDescent="0.2"/>
    <row r="2034" ht="12.75" customHeight="1" x14ac:dyDescent="0.2"/>
    <row r="2035" ht="12.75" customHeight="1" x14ac:dyDescent="0.2"/>
    <row r="2036" ht="12.75" customHeight="1" x14ac:dyDescent="0.2"/>
    <row r="2037" ht="12.75" customHeight="1" x14ac:dyDescent="0.2"/>
    <row r="2038" ht="12.75" customHeight="1" x14ac:dyDescent="0.2"/>
    <row r="2039" ht="12.75" customHeight="1" x14ac:dyDescent="0.2"/>
    <row r="2040" ht="12.75" customHeight="1" x14ac:dyDescent="0.2"/>
    <row r="2041" ht="12.75" customHeight="1" x14ac:dyDescent="0.2"/>
    <row r="2042" ht="12.75" customHeight="1" x14ac:dyDescent="0.2"/>
    <row r="2043" ht="12.75" customHeight="1" x14ac:dyDescent="0.2"/>
    <row r="2044" ht="12.75" customHeight="1" x14ac:dyDescent="0.2"/>
    <row r="2045" ht="12.75" customHeight="1" x14ac:dyDescent="0.2"/>
    <row r="2046" ht="12.75" customHeight="1" x14ac:dyDescent="0.2"/>
    <row r="2047" ht="12.75" customHeight="1" x14ac:dyDescent="0.2"/>
    <row r="2048" ht="12.75" customHeight="1" x14ac:dyDescent="0.2"/>
    <row r="2049" ht="12.75" customHeight="1" x14ac:dyDescent="0.2"/>
    <row r="2050" ht="12.75" customHeight="1" x14ac:dyDescent="0.2"/>
    <row r="2051" ht="12.75" customHeight="1" x14ac:dyDescent="0.2"/>
    <row r="2052" ht="12.75" customHeight="1" x14ac:dyDescent="0.2"/>
    <row r="2053" ht="12.75" customHeight="1" x14ac:dyDescent="0.2"/>
    <row r="2054" ht="12.75" customHeight="1" x14ac:dyDescent="0.2"/>
    <row r="2055" ht="12.75" customHeight="1" x14ac:dyDescent="0.2"/>
    <row r="2056" ht="12.75" customHeight="1" x14ac:dyDescent="0.2"/>
    <row r="2057" ht="12.75" customHeight="1" x14ac:dyDescent="0.2"/>
    <row r="2058" ht="12.75" customHeight="1" x14ac:dyDescent="0.2"/>
    <row r="2059" ht="12.75" customHeight="1" x14ac:dyDescent="0.2"/>
    <row r="2060" ht="12.75" customHeight="1" x14ac:dyDescent="0.2"/>
    <row r="2061" ht="12.75" customHeight="1" x14ac:dyDescent="0.2"/>
    <row r="2062" ht="12.75" customHeight="1" x14ac:dyDescent="0.2"/>
    <row r="2063" ht="12.75" customHeight="1" x14ac:dyDescent="0.2"/>
    <row r="2064" ht="12.75" customHeight="1" x14ac:dyDescent="0.2"/>
    <row r="2065" ht="12.75" customHeight="1" x14ac:dyDescent="0.2"/>
    <row r="2066" ht="12.75" customHeight="1" x14ac:dyDescent="0.2"/>
    <row r="2067" ht="12.75" customHeight="1" x14ac:dyDescent="0.2"/>
    <row r="2068" ht="12.75" customHeight="1" x14ac:dyDescent="0.2"/>
    <row r="2069" ht="12.75" customHeight="1" x14ac:dyDescent="0.2"/>
    <row r="2070" ht="12.75" customHeight="1" x14ac:dyDescent="0.2"/>
    <row r="2071" ht="12.75" customHeight="1" x14ac:dyDescent="0.2"/>
    <row r="2072" ht="12.75" customHeight="1" x14ac:dyDescent="0.2"/>
    <row r="2073" ht="12.75" customHeight="1" x14ac:dyDescent="0.2"/>
    <row r="2074" ht="12.75" customHeight="1" x14ac:dyDescent="0.2"/>
    <row r="2075" ht="12.75" customHeight="1" x14ac:dyDescent="0.2"/>
    <row r="2076" ht="12.75" customHeight="1" x14ac:dyDescent="0.2"/>
    <row r="2077" ht="12.75" customHeight="1" x14ac:dyDescent="0.2"/>
    <row r="2078" ht="12.75" customHeight="1" x14ac:dyDescent="0.2"/>
    <row r="2079" ht="12.75" customHeight="1" x14ac:dyDescent="0.2"/>
    <row r="2080" ht="12.75" customHeight="1" x14ac:dyDescent="0.2"/>
    <row r="2081" ht="12.75" customHeight="1" x14ac:dyDescent="0.2"/>
    <row r="2082" ht="12.75" customHeight="1" x14ac:dyDescent="0.2"/>
    <row r="2083" ht="12.75" customHeight="1" x14ac:dyDescent="0.2"/>
    <row r="2084" ht="12.75" customHeight="1" x14ac:dyDescent="0.2"/>
    <row r="2085" ht="12.75" customHeight="1" x14ac:dyDescent="0.2"/>
    <row r="2086" ht="12.75" customHeight="1" x14ac:dyDescent="0.2"/>
    <row r="2087" ht="12.75" customHeight="1" x14ac:dyDescent="0.2"/>
    <row r="2088" ht="12.75" customHeight="1" x14ac:dyDescent="0.2"/>
    <row r="2089" ht="12.75" customHeight="1" x14ac:dyDescent="0.2"/>
    <row r="2090" ht="12.75" customHeight="1" x14ac:dyDescent="0.2"/>
    <row r="2091" ht="12.75" customHeight="1" x14ac:dyDescent="0.2"/>
    <row r="2092" ht="12.75" customHeight="1" x14ac:dyDescent="0.2"/>
    <row r="2093" ht="12.75" customHeight="1" x14ac:dyDescent="0.2"/>
    <row r="2094" ht="12.75" customHeight="1" x14ac:dyDescent="0.2"/>
    <row r="2095" ht="12.75" customHeight="1" x14ac:dyDescent="0.2"/>
    <row r="2096" ht="12.75" customHeight="1" x14ac:dyDescent="0.2"/>
    <row r="2097" ht="12.75" customHeight="1" x14ac:dyDescent="0.2"/>
    <row r="2098" ht="12.75" customHeight="1" x14ac:dyDescent="0.2"/>
    <row r="2099" ht="12.75" customHeight="1" x14ac:dyDescent="0.2"/>
    <row r="2100" ht="12.75" customHeight="1" x14ac:dyDescent="0.2"/>
    <row r="2101" ht="12.75" customHeight="1" x14ac:dyDescent="0.2"/>
    <row r="2102" ht="12.75" customHeight="1" x14ac:dyDescent="0.2"/>
    <row r="2103" ht="12.75" customHeight="1" x14ac:dyDescent="0.2"/>
    <row r="2104" ht="12.75" customHeight="1" x14ac:dyDescent="0.2"/>
    <row r="2105" ht="12.75" customHeight="1" x14ac:dyDescent="0.2"/>
    <row r="2106" ht="12.75" customHeight="1" x14ac:dyDescent="0.2"/>
    <row r="2107" ht="12.75" customHeight="1" x14ac:dyDescent="0.2"/>
    <row r="2108" ht="12.75" customHeight="1" x14ac:dyDescent="0.2"/>
    <row r="2109" ht="12.75" customHeight="1" x14ac:dyDescent="0.2"/>
    <row r="2110" ht="12.75" customHeight="1" x14ac:dyDescent="0.2"/>
    <row r="2111" ht="12.75" customHeight="1" x14ac:dyDescent="0.2"/>
    <row r="2112" ht="12.75" customHeight="1" x14ac:dyDescent="0.2"/>
    <row r="2113" ht="12.75" customHeight="1" x14ac:dyDescent="0.2"/>
    <row r="2114" ht="12.75" customHeight="1" x14ac:dyDescent="0.2"/>
    <row r="2115" ht="12.75" customHeight="1" x14ac:dyDescent="0.2"/>
    <row r="2116" ht="12.75" customHeight="1" x14ac:dyDescent="0.2"/>
    <row r="2117" ht="12.75" customHeight="1" x14ac:dyDescent="0.2"/>
    <row r="2118" ht="12.75" customHeight="1" x14ac:dyDescent="0.2"/>
    <row r="2119" ht="12.75" customHeight="1" x14ac:dyDescent="0.2"/>
    <row r="2120" ht="12.75" customHeight="1" x14ac:dyDescent="0.2"/>
    <row r="2121" ht="12.75" customHeight="1" x14ac:dyDescent="0.2"/>
    <row r="2122" ht="12.75" customHeight="1" x14ac:dyDescent="0.2"/>
    <row r="2123" ht="12.75" customHeight="1" x14ac:dyDescent="0.2"/>
    <row r="2124" ht="12.75" customHeight="1" x14ac:dyDescent="0.2"/>
    <row r="2125" ht="12.75" customHeight="1" x14ac:dyDescent="0.2"/>
    <row r="2126" ht="12.75" customHeight="1" x14ac:dyDescent="0.2"/>
    <row r="2127" ht="12.75" customHeight="1" x14ac:dyDescent="0.2"/>
    <row r="2128" ht="12.75" customHeight="1" x14ac:dyDescent="0.2"/>
    <row r="2129" ht="12.75" customHeight="1" x14ac:dyDescent="0.2"/>
    <row r="2130" ht="12.75" customHeight="1" x14ac:dyDescent="0.2"/>
    <row r="2131" ht="12.75" customHeight="1" x14ac:dyDescent="0.2"/>
    <row r="2132" ht="12.75" customHeight="1" x14ac:dyDescent="0.2"/>
    <row r="2133" ht="12.75" customHeight="1" x14ac:dyDescent="0.2"/>
    <row r="2134" ht="12.75" customHeight="1" x14ac:dyDescent="0.2"/>
    <row r="2135" ht="12.75" customHeight="1" x14ac:dyDescent="0.2"/>
    <row r="2136" ht="12.75" customHeight="1" x14ac:dyDescent="0.2"/>
    <row r="2137" ht="12.75" customHeight="1" x14ac:dyDescent="0.2"/>
    <row r="2138" ht="12.75" customHeight="1" x14ac:dyDescent="0.2"/>
    <row r="2139" ht="12.75" customHeight="1" x14ac:dyDescent="0.2"/>
    <row r="2140" ht="12.75" customHeight="1" x14ac:dyDescent="0.2"/>
    <row r="2141" ht="12.75" customHeight="1" x14ac:dyDescent="0.2"/>
    <row r="2142" ht="12.75" customHeight="1" x14ac:dyDescent="0.2"/>
    <row r="2143" ht="12.75" customHeight="1" x14ac:dyDescent="0.2"/>
    <row r="2144" ht="12.75" customHeight="1" x14ac:dyDescent="0.2"/>
    <row r="2145" ht="12.75" customHeight="1" x14ac:dyDescent="0.2"/>
    <row r="2146" ht="12.75" customHeight="1" x14ac:dyDescent="0.2"/>
    <row r="2147" ht="12.75" customHeight="1" x14ac:dyDescent="0.2"/>
    <row r="2148" ht="12.75" customHeight="1" x14ac:dyDescent="0.2"/>
    <row r="2149" ht="12.75" customHeight="1" x14ac:dyDescent="0.2"/>
    <row r="2150" ht="12.75" customHeight="1" x14ac:dyDescent="0.2"/>
    <row r="2151" ht="12.75" customHeight="1" x14ac:dyDescent="0.2"/>
    <row r="2152" ht="12.75" customHeight="1" x14ac:dyDescent="0.2"/>
    <row r="2153" ht="12.75" customHeight="1" x14ac:dyDescent="0.2"/>
    <row r="2154" ht="12.75" customHeight="1" x14ac:dyDescent="0.2"/>
    <row r="2155" ht="12.75" customHeight="1" x14ac:dyDescent="0.2"/>
    <row r="2156" ht="12.75" customHeight="1" x14ac:dyDescent="0.2"/>
    <row r="2157" ht="12.75" customHeight="1" x14ac:dyDescent="0.2"/>
    <row r="2158" ht="12.75" customHeight="1" x14ac:dyDescent="0.2"/>
    <row r="2159" ht="12.75" customHeight="1" x14ac:dyDescent="0.2"/>
    <row r="2160" ht="12.75" customHeight="1" x14ac:dyDescent="0.2"/>
    <row r="2161" ht="12.75" customHeight="1" x14ac:dyDescent="0.2"/>
    <row r="2162" ht="12.75" customHeight="1" x14ac:dyDescent="0.2"/>
    <row r="2163" ht="12.75" customHeight="1" x14ac:dyDescent="0.2"/>
    <row r="2164" ht="12.75" customHeight="1" x14ac:dyDescent="0.2"/>
    <row r="2165" ht="12.75" customHeight="1" x14ac:dyDescent="0.2"/>
    <row r="2166" ht="12.75" customHeight="1" x14ac:dyDescent="0.2"/>
    <row r="2167" ht="12.75" customHeight="1" x14ac:dyDescent="0.2"/>
    <row r="2168" ht="12.75" customHeight="1" x14ac:dyDescent="0.2"/>
    <row r="2169" ht="12.75" customHeight="1" x14ac:dyDescent="0.2"/>
    <row r="2170" ht="12.75" customHeight="1" x14ac:dyDescent="0.2"/>
    <row r="2171" ht="12.75" customHeight="1" x14ac:dyDescent="0.2"/>
    <row r="2172" ht="12.75" customHeight="1" x14ac:dyDescent="0.2"/>
    <row r="2173" ht="12.75" customHeight="1" x14ac:dyDescent="0.2"/>
    <row r="2174" ht="12.75" customHeight="1" x14ac:dyDescent="0.2"/>
    <row r="2175" ht="12.75" customHeight="1" x14ac:dyDescent="0.2"/>
    <row r="2176" ht="12.75" customHeight="1" x14ac:dyDescent="0.2"/>
    <row r="2177" ht="12.75" customHeight="1" x14ac:dyDescent="0.2"/>
    <row r="2178" ht="12.75" customHeight="1" x14ac:dyDescent="0.2"/>
    <row r="2179" ht="12.75" customHeight="1" x14ac:dyDescent="0.2"/>
    <row r="2180" ht="12.75" customHeight="1" x14ac:dyDescent="0.2"/>
    <row r="2181" ht="12.75" customHeight="1" x14ac:dyDescent="0.2"/>
    <row r="2182" ht="12.75" customHeight="1" x14ac:dyDescent="0.2"/>
    <row r="2183" ht="12.75" customHeight="1" x14ac:dyDescent="0.2"/>
    <row r="2184" ht="12.75" customHeight="1" x14ac:dyDescent="0.2"/>
    <row r="2185" ht="12.75" customHeight="1" x14ac:dyDescent="0.2"/>
    <row r="2186" ht="12.75" customHeight="1" x14ac:dyDescent="0.2"/>
    <row r="2187" ht="12.75" customHeight="1" x14ac:dyDescent="0.2"/>
    <row r="2188" ht="12.75" customHeight="1" x14ac:dyDescent="0.2"/>
    <row r="2189" ht="12.75" customHeight="1" x14ac:dyDescent="0.2"/>
    <row r="2190" ht="12.75" customHeight="1" x14ac:dyDescent="0.2"/>
    <row r="2191" ht="12.75" customHeight="1" x14ac:dyDescent="0.2"/>
    <row r="2192" ht="12.75" customHeight="1" x14ac:dyDescent="0.2"/>
    <row r="2193" ht="12.75" customHeight="1" x14ac:dyDescent="0.2"/>
    <row r="2194" ht="12.75" customHeight="1" x14ac:dyDescent="0.2"/>
    <row r="2195" ht="12.75" customHeight="1" x14ac:dyDescent="0.2"/>
    <row r="2196" ht="12.75" customHeight="1" x14ac:dyDescent="0.2"/>
    <row r="2197" ht="12.75" customHeight="1" x14ac:dyDescent="0.2"/>
    <row r="2198" ht="12.75" customHeight="1" x14ac:dyDescent="0.2"/>
    <row r="2199" ht="12.75" customHeight="1" x14ac:dyDescent="0.2"/>
    <row r="2200" ht="12.75" customHeight="1" x14ac:dyDescent="0.2"/>
    <row r="2201" ht="12.75" customHeight="1" x14ac:dyDescent="0.2"/>
    <row r="2202" ht="12.75" customHeight="1" x14ac:dyDescent="0.2"/>
    <row r="2203" ht="12.75" customHeight="1" x14ac:dyDescent="0.2"/>
    <row r="2204" ht="12.75" customHeight="1" x14ac:dyDescent="0.2"/>
    <row r="2205" ht="12.75" customHeight="1" x14ac:dyDescent="0.2"/>
    <row r="2206" ht="12.75" customHeight="1" x14ac:dyDescent="0.2"/>
    <row r="2207" ht="12.75" customHeight="1" x14ac:dyDescent="0.2"/>
    <row r="2208" ht="12.75" customHeight="1" x14ac:dyDescent="0.2"/>
    <row r="2209" ht="12.75" customHeight="1" x14ac:dyDescent="0.2"/>
    <row r="2210" ht="12.75" customHeight="1" x14ac:dyDescent="0.2"/>
    <row r="2211" ht="12.75" customHeight="1" x14ac:dyDescent="0.2"/>
    <row r="2212" ht="12.75" customHeight="1" x14ac:dyDescent="0.2"/>
    <row r="2213" ht="12.75" customHeight="1" x14ac:dyDescent="0.2"/>
    <row r="2214" ht="12.75" customHeight="1" x14ac:dyDescent="0.2"/>
    <row r="2215" ht="12.75" customHeight="1" x14ac:dyDescent="0.2"/>
    <row r="2216" ht="12.75" customHeight="1" x14ac:dyDescent="0.2"/>
    <row r="2217" ht="12.75" customHeight="1" x14ac:dyDescent="0.2"/>
    <row r="2218" ht="12.75" customHeight="1" x14ac:dyDescent="0.2"/>
    <row r="2219" ht="12.75" customHeight="1" x14ac:dyDescent="0.2"/>
    <row r="2220" ht="12.75" customHeight="1" x14ac:dyDescent="0.2"/>
    <row r="2221" ht="12.75" customHeight="1" x14ac:dyDescent="0.2"/>
    <row r="2222" ht="12.75" customHeight="1" x14ac:dyDescent="0.2"/>
    <row r="2223" ht="12.75" customHeight="1" x14ac:dyDescent="0.2"/>
    <row r="2224" ht="12.75" customHeight="1" x14ac:dyDescent="0.2"/>
    <row r="2225" ht="12.75" customHeight="1" x14ac:dyDescent="0.2"/>
    <row r="2226" ht="12.75" customHeight="1" x14ac:dyDescent="0.2"/>
    <row r="2227" ht="12.75" customHeight="1" x14ac:dyDescent="0.2"/>
    <row r="2228" ht="12.75" customHeight="1" x14ac:dyDescent="0.2"/>
    <row r="2229" ht="12.75" customHeight="1" x14ac:dyDescent="0.2"/>
    <row r="2230" ht="12.75" customHeight="1" x14ac:dyDescent="0.2"/>
    <row r="2231" ht="12.75" customHeight="1" x14ac:dyDescent="0.2"/>
    <row r="2232" ht="12.75" customHeight="1" x14ac:dyDescent="0.2"/>
    <row r="2233" ht="12.75" customHeight="1" x14ac:dyDescent="0.2"/>
    <row r="2234" ht="12.75" customHeight="1" x14ac:dyDescent="0.2"/>
    <row r="2235" ht="12.75" customHeight="1" x14ac:dyDescent="0.2"/>
    <row r="2236" ht="12.75" customHeight="1" x14ac:dyDescent="0.2"/>
    <row r="2237" ht="12.75" customHeight="1" x14ac:dyDescent="0.2"/>
    <row r="2238" ht="12.75" customHeight="1" x14ac:dyDescent="0.2"/>
    <row r="2239" ht="12.75" customHeight="1" x14ac:dyDescent="0.2"/>
    <row r="2240" ht="12.75" customHeight="1" x14ac:dyDescent="0.2"/>
    <row r="2241" ht="12.75" customHeight="1" x14ac:dyDescent="0.2"/>
    <row r="2242" ht="12.75" customHeight="1" x14ac:dyDescent="0.2"/>
    <row r="2243" ht="12.75" customHeight="1" x14ac:dyDescent="0.2"/>
    <row r="2244" ht="12.75" customHeight="1" x14ac:dyDescent="0.2"/>
    <row r="2245" ht="12.75" customHeight="1" x14ac:dyDescent="0.2"/>
    <row r="2246" ht="12.75" customHeight="1" x14ac:dyDescent="0.2"/>
    <row r="2247" ht="12.75" customHeight="1" x14ac:dyDescent="0.2"/>
    <row r="2248" ht="12.75" customHeight="1" x14ac:dyDescent="0.2"/>
    <row r="2249" ht="12.75" customHeight="1" x14ac:dyDescent="0.2"/>
    <row r="2250" ht="12.75" customHeight="1" x14ac:dyDescent="0.2"/>
    <row r="2251" ht="12.75" customHeight="1" x14ac:dyDescent="0.2"/>
    <row r="2252" ht="12.75" customHeight="1" x14ac:dyDescent="0.2"/>
    <row r="2253" ht="12.75" customHeight="1" x14ac:dyDescent="0.2"/>
    <row r="2254" ht="12.75" customHeight="1" x14ac:dyDescent="0.2"/>
    <row r="2255" ht="12.75" customHeight="1" x14ac:dyDescent="0.2"/>
    <row r="2256" ht="12.75" customHeight="1" x14ac:dyDescent="0.2"/>
    <row r="2257" ht="12.75" customHeight="1" x14ac:dyDescent="0.2"/>
    <row r="2258" ht="12.75" customHeight="1" x14ac:dyDescent="0.2"/>
    <row r="2259" ht="12.75" customHeight="1" x14ac:dyDescent="0.2"/>
    <row r="2260" ht="12.75" customHeight="1" x14ac:dyDescent="0.2"/>
    <row r="2261" ht="12.75" customHeight="1" x14ac:dyDescent="0.2"/>
    <row r="2262" ht="12.75" customHeight="1" x14ac:dyDescent="0.2"/>
    <row r="2263" ht="12.75" customHeight="1" x14ac:dyDescent="0.2"/>
    <row r="2264" ht="12.75" customHeight="1" x14ac:dyDescent="0.2"/>
    <row r="2265" ht="12.75" customHeight="1" x14ac:dyDescent="0.2"/>
    <row r="2266" ht="12.75" customHeight="1" x14ac:dyDescent="0.2"/>
    <row r="2267" ht="12.75" customHeight="1" x14ac:dyDescent="0.2"/>
    <row r="2268" ht="12.75" customHeight="1" x14ac:dyDescent="0.2"/>
    <row r="2269" ht="12.75" customHeight="1" x14ac:dyDescent="0.2"/>
    <row r="2270" ht="12.75" customHeight="1" x14ac:dyDescent="0.2"/>
    <row r="2271" ht="12.75" customHeight="1" x14ac:dyDescent="0.2"/>
    <row r="2272" ht="12.75" customHeight="1" x14ac:dyDescent="0.2"/>
    <row r="2273" ht="12.75" customHeight="1" x14ac:dyDescent="0.2"/>
    <row r="2274" ht="12.75" customHeight="1" x14ac:dyDescent="0.2"/>
    <row r="2275" ht="12.75" customHeight="1" x14ac:dyDescent="0.2"/>
    <row r="2276" ht="12.75" customHeight="1" x14ac:dyDescent="0.2"/>
    <row r="2277" ht="12.75" customHeight="1" x14ac:dyDescent="0.2"/>
    <row r="2278" ht="12.75" customHeight="1" x14ac:dyDescent="0.2"/>
    <row r="2279" ht="12.75" customHeight="1" x14ac:dyDescent="0.2"/>
    <row r="2280" ht="12.75" customHeight="1" x14ac:dyDescent="0.2"/>
    <row r="2281" ht="12.75" customHeight="1" x14ac:dyDescent="0.2"/>
    <row r="2282" ht="12.75" customHeight="1" x14ac:dyDescent="0.2"/>
    <row r="2283" ht="12.75" customHeight="1" x14ac:dyDescent="0.2"/>
    <row r="2284" ht="12.75" customHeight="1" x14ac:dyDescent="0.2"/>
    <row r="2285" ht="12.75" customHeight="1" x14ac:dyDescent="0.2"/>
    <row r="2286" ht="12.75" customHeight="1" x14ac:dyDescent="0.2"/>
    <row r="2287" ht="12.75" customHeight="1" x14ac:dyDescent="0.2"/>
    <row r="2288" ht="12.75" customHeight="1" x14ac:dyDescent="0.2"/>
    <row r="2289" ht="12.75" customHeight="1" x14ac:dyDescent="0.2"/>
    <row r="2290" ht="12.75" customHeight="1" x14ac:dyDescent="0.2"/>
    <row r="2291" ht="12.75" customHeight="1" x14ac:dyDescent="0.2"/>
    <row r="2292" ht="12.75" customHeight="1" x14ac:dyDescent="0.2"/>
    <row r="2293" ht="12.75" customHeight="1" x14ac:dyDescent="0.2"/>
    <row r="2294" ht="12.75" customHeight="1" x14ac:dyDescent="0.2"/>
    <row r="2295" ht="12.75" customHeight="1" x14ac:dyDescent="0.2"/>
    <row r="2296" ht="12.75" customHeight="1" x14ac:dyDescent="0.2"/>
    <row r="2297" ht="12.75" customHeight="1" x14ac:dyDescent="0.2"/>
    <row r="2298" ht="12.75" customHeight="1" x14ac:dyDescent="0.2"/>
    <row r="2299" ht="12.75" customHeight="1" x14ac:dyDescent="0.2"/>
    <row r="2300" ht="12.75" customHeight="1" x14ac:dyDescent="0.2"/>
    <row r="2301" ht="12.75" customHeight="1" x14ac:dyDescent="0.2"/>
    <row r="2302" ht="12.75" customHeight="1" x14ac:dyDescent="0.2"/>
    <row r="2303" ht="12.75" customHeight="1" x14ac:dyDescent="0.2"/>
    <row r="2304" ht="12.75" customHeight="1" x14ac:dyDescent="0.2"/>
    <row r="2305" ht="12.75" customHeight="1" x14ac:dyDescent="0.2"/>
    <row r="2306" ht="12.75" customHeight="1" x14ac:dyDescent="0.2"/>
    <row r="2307" ht="12.75" customHeight="1" x14ac:dyDescent="0.2"/>
    <row r="2308" ht="12.75" customHeight="1" x14ac:dyDescent="0.2"/>
    <row r="2309" ht="12.75" customHeight="1" x14ac:dyDescent="0.2"/>
    <row r="2310" ht="12.75" customHeight="1" x14ac:dyDescent="0.2"/>
    <row r="2311" ht="12.75" customHeight="1" x14ac:dyDescent="0.2"/>
    <row r="2312" ht="12.75" customHeight="1" x14ac:dyDescent="0.2"/>
    <row r="2313" ht="12.75" customHeight="1" x14ac:dyDescent="0.2"/>
    <row r="2314" ht="12.75" customHeight="1" x14ac:dyDescent="0.2"/>
    <row r="2315" ht="12.75" customHeight="1" x14ac:dyDescent="0.2"/>
    <row r="2316" ht="12.75" customHeight="1" x14ac:dyDescent="0.2"/>
    <row r="2317" ht="12.75" customHeight="1" x14ac:dyDescent="0.2"/>
    <row r="2318" ht="12.75" customHeight="1" x14ac:dyDescent="0.2"/>
    <row r="2319" ht="12.75" customHeight="1" x14ac:dyDescent="0.2"/>
    <row r="2320" ht="12.75" customHeight="1" x14ac:dyDescent="0.2"/>
    <row r="2321" ht="12.75" customHeight="1" x14ac:dyDescent="0.2"/>
    <row r="2322" ht="12.75" customHeight="1" x14ac:dyDescent="0.2"/>
    <row r="2323" ht="12.75" customHeight="1" x14ac:dyDescent="0.2"/>
    <row r="2324" ht="12.75" customHeight="1" x14ac:dyDescent="0.2"/>
    <row r="2325" ht="12.75" customHeight="1" x14ac:dyDescent="0.2"/>
    <row r="2326" ht="12.75" customHeight="1" x14ac:dyDescent="0.2"/>
    <row r="2327" ht="12.75" customHeight="1" x14ac:dyDescent="0.2"/>
    <row r="2328" ht="12.75" customHeight="1" x14ac:dyDescent="0.2"/>
    <row r="2329" ht="12.75" customHeight="1" x14ac:dyDescent="0.2"/>
    <row r="2330" ht="12.75" customHeight="1" x14ac:dyDescent="0.2"/>
    <row r="2331" ht="12.75" customHeight="1" x14ac:dyDescent="0.2"/>
    <row r="2332" ht="12.75" customHeight="1" x14ac:dyDescent="0.2"/>
    <row r="2333" ht="12.75" customHeight="1" x14ac:dyDescent="0.2"/>
    <row r="2334" ht="12.75" customHeight="1" x14ac:dyDescent="0.2"/>
    <row r="2335" ht="12.75" customHeight="1" x14ac:dyDescent="0.2"/>
    <row r="2336" ht="12.75" customHeight="1" x14ac:dyDescent="0.2"/>
    <row r="2337" ht="12.75" customHeight="1" x14ac:dyDescent="0.2"/>
    <row r="2338" ht="12.75" customHeight="1" x14ac:dyDescent="0.2"/>
    <row r="2339" ht="12.75" customHeight="1" x14ac:dyDescent="0.2"/>
    <row r="2340" ht="12.75" customHeight="1" x14ac:dyDescent="0.2"/>
    <row r="2341" ht="12.75" customHeight="1" x14ac:dyDescent="0.2"/>
    <row r="2342" ht="12.75" customHeight="1" x14ac:dyDescent="0.2"/>
    <row r="2343" ht="12.75" customHeight="1" x14ac:dyDescent="0.2"/>
    <row r="2344" ht="12.75" customHeight="1" x14ac:dyDescent="0.2"/>
    <row r="2345" ht="12.75" customHeight="1" x14ac:dyDescent="0.2"/>
    <row r="2346" ht="12.75" customHeight="1" x14ac:dyDescent="0.2"/>
    <row r="2347" ht="12.75" customHeight="1" x14ac:dyDescent="0.2"/>
    <row r="2348" ht="12.75" customHeight="1" x14ac:dyDescent="0.2"/>
    <row r="2349" ht="12.75" customHeight="1" x14ac:dyDescent="0.2"/>
    <row r="2350" ht="12.75" customHeight="1" x14ac:dyDescent="0.2"/>
    <row r="2351" ht="12.75" customHeight="1" x14ac:dyDescent="0.2"/>
    <row r="2352" ht="12.75" customHeight="1" x14ac:dyDescent="0.2"/>
    <row r="2353" ht="12.75" customHeight="1" x14ac:dyDescent="0.2"/>
    <row r="2354" ht="12.75" customHeight="1" x14ac:dyDescent="0.2"/>
    <row r="2355" ht="12.75" customHeight="1" x14ac:dyDescent="0.2"/>
    <row r="2356" ht="12.75" customHeight="1" x14ac:dyDescent="0.2"/>
    <row r="2357" ht="12.75" customHeight="1" x14ac:dyDescent="0.2"/>
    <row r="2358" ht="12.75" customHeight="1" x14ac:dyDescent="0.2"/>
    <row r="2359" ht="12.75" customHeight="1" x14ac:dyDescent="0.2"/>
    <row r="2360" ht="12.75" customHeight="1" x14ac:dyDescent="0.2"/>
    <row r="2361" ht="12.75" customHeight="1" x14ac:dyDescent="0.2"/>
    <row r="2362" ht="12.75" customHeight="1" x14ac:dyDescent="0.2"/>
    <row r="2363" ht="12.75" customHeight="1" x14ac:dyDescent="0.2"/>
    <row r="2364" ht="12.75" customHeight="1" x14ac:dyDescent="0.2"/>
    <row r="2365" ht="12.75" customHeight="1" x14ac:dyDescent="0.2"/>
    <row r="2366" ht="12.75" customHeight="1" x14ac:dyDescent="0.2"/>
    <row r="2367" ht="12.75" customHeight="1" x14ac:dyDescent="0.2"/>
    <row r="2368" ht="12.75" customHeight="1" x14ac:dyDescent="0.2"/>
    <row r="2369" ht="12.75" customHeight="1" x14ac:dyDescent="0.2"/>
    <row r="2370" ht="12.75" customHeight="1" x14ac:dyDescent="0.2"/>
    <row r="2371" ht="12.75" customHeight="1" x14ac:dyDescent="0.2"/>
    <row r="2372" ht="12.75" customHeight="1" x14ac:dyDescent="0.2"/>
    <row r="2373" ht="12.75" customHeight="1" x14ac:dyDescent="0.2"/>
    <row r="2374" ht="12.75" customHeight="1" x14ac:dyDescent="0.2"/>
    <row r="2375" ht="12.75" customHeight="1" x14ac:dyDescent="0.2"/>
    <row r="2376" ht="12.75" customHeight="1" x14ac:dyDescent="0.2"/>
    <row r="2377" ht="12.75" customHeight="1" x14ac:dyDescent="0.2"/>
    <row r="2378" ht="12.75" customHeight="1" x14ac:dyDescent="0.2"/>
    <row r="2379" ht="12.75" customHeight="1" x14ac:dyDescent="0.2"/>
    <row r="2380" ht="12.75" customHeight="1" x14ac:dyDescent="0.2"/>
    <row r="2381" ht="12.75" customHeight="1" x14ac:dyDescent="0.2"/>
    <row r="2382" ht="12.75" customHeight="1" x14ac:dyDescent="0.2"/>
    <row r="2383" ht="12.75" customHeight="1" x14ac:dyDescent="0.2"/>
    <row r="2384" ht="12.75" customHeight="1" x14ac:dyDescent="0.2"/>
    <row r="2385" ht="12.75" customHeight="1" x14ac:dyDescent="0.2"/>
    <row r="2386" ht="12.75" customHeight="1" x14ac:dyDescent="0.2"/>
    <row r="2387" ht="12.75" customHeight="1" x14ac:dyDescent="0.2"/>
    <row r="2388" ht="12.75" customHeight="1" x14ac:dyDescent="0.2"/>
    <row r="2389" ht="12.75" customHeight="1" x14ac:dyDescent="0.2"/>
    <row r="2390" ht="12.75" customHeight="1" x14ac:dyDescent="0.2"/>
    <row r="2391" ht="12.75" customHeight="1" x14ac:dyDescent="0.2"/>
    <row r="2392" ht="12.75" customHeight="1" x14ac:dyDescent="0.2"/>
    <row r="2393" ht="12.75" customHeight="1" x14ac:dyDescent="0.2"/>
    <row r="2394" ht="12.75" customHeight="1" x14ac:dyDescent="0.2"/>
    <row r="2395" ht="12.75" customHeight="1" x14ac:dyDescent="0.2"/>
    <row r="2396" ht="12.75" customHeight="1" x14ac:dyDescent="0.2"/>
    <row r="2397" ht="12.75" customHeight="1" x14ac:dyDescent="0.2"/>
    <row r="2398" ht="12.75" customHeight="1" x14ac:dyDescent="0.2"/>
    <row r="2399" ht="12.75" customHeight="1" x14ac:dyDescent="0.2"/>
    <row r="2400" ht="12.75" customHeight="1" x14ac:dyDescent="0.2"/>
    <row r="2401" ht="12.75" customHeight="1" x14ac:dyDescent="0.2"/>
    <row r="2402" ht="12.75" customHeight="1" x14ac:dyDescent="0.2"/>
    <row r="2403" ht="12.75" customHeight="1" x14ac:dyDescent="0.2"/>
    <row r="2404" ht="12.75" customHeight="1" x14ac:dyDescent="0.2"/>
    <row r="2405" ht="12.75" customHeight="1" x14ac:dyDescent="0.2"/>
    <row r="2406" ht="12.75" customHeight="1" x14ac:dyDescent="0.2"/>
    <row r="2407" ht="12.75" customHeight="1" x14ac:dyDescent="0.2"/>
    <row r="2408" ht="12.75" customHeight="1" x14ac:dyDescent="0.2"/>
    <row r="2409" ht="12.75" customHeight="1" x14ac:dyDescent="0.2"/>
    <row r="2410" ht="12.75" customHeight="1" x14ac:dyDescent="0.2"/>
    <row r="2411" ht="12.75" customHeight="1" x14ac:dyDescent="0.2"/>
    <row r="2412" ht="12.75" customHeight="1" x14ac:dyDescent="0.2"/>
    <row r="2413" ht="12.75" customHeight="1" x14ac:dyDescent="0.2"/>
    <row r="2414" ht="12.75" customHeight="1" x14ac:dyDescent="0.2"/>
    <row r="2415" ht="12.75" customHeight="1" x14ac:dyDescent="0.2"/>
    <row r="2416" ht="12.75" customHeight="1" x14ac:dyDescent="0.2"/>
    <row r="2417" ht="12.75" customHeight="1" x14ac:dyDescent="0.2"/>
    <row r="2418" ht="12.75" customHeight="1" x14ac:dyDescent="0.2"/>
    <row r="2419" ht="12.75" customHeight="1" x14ac:dyDescent="0.2"/>
    <row r="2420" ht="12.75" customHeight="1" x14ac:dyDescent="0.2"/>
    <row r="2421" ht="12.75" customHeight="1" x14ac:dyDescent="0.2"/>
    <row r="2422" ht="12.75" customHeight="1" x14ac:dyDescent="0.2"/>
    <row r="2423" ht="12.75" customHeight="1" x14ac:dyDescent="0.2"/>
    <row r="2424" ht="12.75" customHeight="1" x14ac:dyDescent="0.2"/>
    <row r="2425" ht="12.75" customHeight="1" x14ac:dyDescent="0.2"/>
    <row r="2426" ht="12.75" customHeight="1" x14ac:dyDescent="0.2"/>
    <row r="2427" ht="12.75" customHeight="1" x14ac:dyDescent="0.2"/>
    <row r="2428" ht="12.75" customHeight="1" x14ac:dyDescent="0.2"/>
    <row r="2429" ht="12.75" customHeight="1" x14ac:dyDescent="0.2"/>
    <row r="2430" ht="12.75" customHeight="1" x14ac:dyDescent="0.2"/>
    <row r="2431" ht="12.75" customHeight="1" x14ac:dyDescent="0.2"/>
    <row r="2432" ht="12.75" customHeight="1" x14ac:dyDescent="0.2"/>
    <row r="2433" ht="12.75" customHeight="1" x14ac:dyDescent="0.2"/>
    <row r="2434" ht="12.75" customHeight="1" x14ac:dyDescent="0.2"/>
    <row r="2435" ht="12.75" customHeight="1" x14ac:dyDescent="0.2"/>
    <row r="2436" ht="12.75" customHeight="1" x14ac:dyDescent="0.2"/>
    <row r="2437" ht="12.75" customHeight="1" x14ac:dyDescent="0.2"/>
    <row r="2438" ht="12.75" customHeight="1" x14ac:dyDescent="0.2"/>
    <row r="2439" ht="12.75" customHeight="1" x14ac:dyDescent="0.2"/>
    <row r="2440" ht="12.75" customHeight="1" x14ac:dyDescent="0.2"/>
    <row r="2441" ht="12.75" customHeight="1" x14ac:dyDescent="0.2"/>
    <row r="2442" ht="12.75" customHeight="1" x14ac:dyDescent="0.2"/>
    <row r="2443" ht="12.75" customHeight="1" x14ac:dyDescent="0.2"/>
    <row r="2444" ht="12.75" customHeight="1" x14ac:dyDescent="0.2"/>
    <row r="2445" ht="12.75" customHeight="1" x14ac:dyDescent="0.2"/>
    <row r="2446" ht="12.75" customHeight="1" x14ac:dyDescent="0.2"/>
    <row r="2447" ht="12.75" customHeight="1" x14ac:dyDescent="0.2"/>
    <row r="2448" ht="12.75" customHeight="1" x14ac:dyDescent="0.2"/>
    <row r="2449" ht="12.75" customHeight="1" x14ac:dyDescent="0.2"/>
    <row r="2450" ht="12.75" customHeight="1" x14ac:dyDescent="0.2"/>
    <row r="2451" ht="12.75" customHeight="1" x14ac:dyDescent="0.2"/>
    <row r="2452" ht="12.75" customHeight="1" x14ac:dyDescent="0.2"/>
    <row r="2453" ht="12.75" customHeight="1" x14ac:dyDescent="0.2"/>
    <row r="2454" ht="12.75" customHeight="1" x14ac:dyDescent="0.2"/>
    <row r="2455" ht="12.75" customHeight="1" x14ac:dyDescent="0.2"/>
    <row r="2456" ht="12.75" customHeight="1" x14ac:dyDescent="0.2"/>
    <row r="2457" ht="12.75" customHeight="1" x14ac:dyDescent="0.2"/>
    <row r="2458" ht="12.75" customHeight="1" x14ac:dyDescent="0.2"/>
    <row r="2459" ht="12.75" customHeight="1" x14ac:dyDescent="0.2"/>
    <row r="2460" ht="12.75" customHeight="1" x14ac:dyDescent="0.2"/>
    <row r="2461" ht="12.75" customHeight="1" x14ac:dyDescent="0.2"/>
    <row r="2462" ht="12.75" customHeight="1" x14ac:dyDescent="0.2"/>
    <row r="2463" ht="12.75" customHeight="1" x14ac:dyDescent="0.2"/>
    <row r="2464" ht="12.75" customHeight="1" x14ac:dyDescent="0.2"/>
    <row r="2465" ht="12.75" customHeight="1" x14ac:dyDescent="0.2"/>
    <row r="2466" ht="12.75" customHeight="1" x14ac:dyDescent="0.2"/>
    <row r="2467" ht="12.75" customHeight="1" x14ac:dyDescent="0.2"/>
    <row r="2468" ht="12.75" customHeight="1" x14ac:dyDescent="0.2"/>
    <row r="2469" ht="12.75" customHeight="1" x14ac:dyDescent="0.2"/>
    <row r="2470" ht="12.75" customHeight="1" x14ac:dyDescent="0.2"/>
    <row r="2471" ht="12.75" customHeight="1" x14ac:dyDescent="0.2"/>
    <row r="2472" ht="12.75" customHeight="1" x14ac:dyDescent="0.2"/>
    <row r="2473" ht="12.75" customHeight="1" x14ac:dyDescent="0.2"/>
    <row r="2474" ht="12.75" customHeight="1" x14ac:dyDescent="0.2"/>
    <row r="2475" ht="12.75" customHeight="1" x14ac:dyDescent="0.2"/>
    <row r="2476" ht="12.75" customHeight="1" x14ac:dyDescent="0.2"/>
    <row r="2477" ht="12.75" customHeight="1" x14ac:dyDescent="0.2"/>
    <row r="2478" ht="12.75" customHeight="1" x14ac:dyDescent="0.2"/>
    <row r="2479" ht="12.75" customHeight="1" x14ac:dyDescent="0.2"/>
    <row r="2480" ht="12.75" customHeight="1" x14ac:dyDescent="0.2"/>
    <row r="2481" ht="12.75" customHeight="1" x14ac:dyDescent="0.2"/>
    <row r="2482" ht="12.75" customHeight="1" x14ac:dyDescent="0.2"/>
    <row r="2483" ht="12.75" customHeight="1" x14ac:dyDescent="0.2"/>
    <row r="2484" ht="12.75" customHeight="1" x14ac:dyDescent="0.2"/>
    <row r="2485" ht="12.75" customHeight="1" x14ac:dyDescent="0.2"/>
    <row r="2486" ht="12.75" customHeight="1" x14ac:dyDescent="0.2"/>
    <row r="2487" ht="12.75" customHeight="1" x14ac:dyDescent="0.2"/>
    <row r="2488" ht="12.75" customHeight="1" x14ac:dyDescent="0.2"/>
    <row r="2489" ht="12.75" customHeight="1" x14ac:dyDescent="0.2"/>
    <row r="2490" ht="12.75" customHeight="1" x14ac:dyDescent="0.2"/>
    <row r="2491" ht="12.75" customHeight="1" x14ac:dyDescent="0.2"/>
    <row r="2492" ht="12.75" customHeight="1" x14ac:dyDescent="0.2"/>
    <row r="2493" ht="12.75" customHeight="1" x14ac:dyDescent="0.2"/>
    <row r="2494" ht="12.75" customHeight="1" x14ac:dyDescent="0.2"/>
    <row r="2495" ht="12.75" customHeight="1" x14ac:dyDescent="0.2"/>
    <row r="2496" ht="12.75" customHeight="1" x14ac:dyDescent="0.2"/>
    <row r="2497" ht="12.75" customHeight="1" x14ac:dyDescent="0.2"/>
    <row r="2498" ht="12.75" customHeight="1" x14ac:dyDescent="0.2"/>
    <row r="2499" ht="12.75" customHeight="1" x14ac:dyDescent="0.2"/>
    <row r="2500" ht="12.75" customHeight="1" x14ac:dyDescent="0.2"/>
    <row r="2501" ht="12.75" customHeight="1" x14ac:dyDescent="0.2"/>
    <row r="2502" ht="12.75" customHeight="1" x14ac:dyDescent="0.2"/>
    <row r="2503" ht="12.75" customHeight="1" x14ac:dyDescent="0.2"/>
    <row r="2504" ht="12.75" customHeight="1" x14ac:dyDescent="0.2"/>
    <row r="2505" ht="12.75" customHeight="1" x14ac:dyDescent="0.2"/>
    <row r="2506" ht="12.75" customHeight="1" x14ac:dyDescent="0.2"/>
    <row r="2507" ht="12.75" customHeight="1" x14ac:dyDescent="0.2"/>
    <row r="2508" ht="12.75" customHeight="1" x14ac:dyDescent="0.2"/>
    <row r="2509" ht="12.75" customHeight="1" x14ac:dyDescent="0.2"/>
    <row r="2510" ht="12.75" customHeight="1" x14ac:dyDescent="0.2"/>
    <row r="2511" ht="12.75" customHeight="1" x14ac:dyDescent="0.2"/>
    <row r="2512" ht="12.75" customHeight="1" x14ac:dyDescent="0.2"/>
    <row r="2513" ht="12.75" customHeight="1" x14ac:dyDescent="0.2"/>
    <row r="2514" ht="12.75" customHeight="1" x14ac:dyDescent="0.2"/>
    <row r="2515" ht="12.75" customHeight="1" x14ac:dyDescent="0.2"/>
    <row r="2516" ht="12.75" customHeight="1" x14ac:dyDescent="0.2"/>
    <row r="2517" ht="12.75" customHeight="1" x14ac:dyDescent="0.2"/>
    <row r="2518" ht="12.75" customHeight="1" x14ac:dyDescent="0.2"/>
    <row r="2519" ht="12.75" customHeight="1" x14ac:dyDescent="0.2"/>
    <row r="2520" ht="12.75" customHeight="1" x14ac:dyDescent="0.2"/>
    <row r="2521" ht="12.75" customHeight="1" x14ac:dyDescent="0.2"/>
    <row r="2522" ht="12.75" customHeight="1" x14ac:dyDescent="0.2"/>
    <row r="2523" ht="12.75" customHeight="1" x14ac:dyDescent="0.2"/>
    <row r="2524" ht="12.75" customHeight="1" x14ac:dyDescent="0.2"/>
    <row r="2525" ht="12.75" customHeight="1" x14ac:dyDescent="0.2"/>
    <row r="2526" ht="12.75" customHeight="1" x14ac:dyDescent="0.2"/>
    <row r="2527" ht="12.75" customHeight="1" x14ac:dyDescent="0.2"/>
    <row r="2528" ht="12.75" customHeight="1" x14ac:dyDescent="0.2"/>
    <row r="2529" ht="12.75" customHeight="1" x14ac:dyDescent="0.2"/>
    <row r="2530" ht="12.75" customHeight="1" x14ac:dyDescent="0.2"/>
    <row r="2531" ht="12.75" customHeight="1" x14ac:dyDescent="0.2"/>
    <row r="2532" ht="12.75" customHeight="1" x14ac:dyDescent="0.2"/>
    <row r="2533" ht="12.75" customHeight="1" x14ac:dyDescent="0.2"/>
    <row r="2534" ht="12.75" customHeight="1" x14ac:dyDescent="0.2"/>
    <row r="2535" ht="12.75" customHeight="1" x14ac:dyDescent="0.2"/>
    <row r="2536" ht="12.75" customHeight="1" x14ac:dyDescent="0.2"/>
    <row r="2537" ht="12.75" customHeight="1" x14ac:dyDescent="0.2"/>
    <row r="2538" ht="12.75" customHeight="1" x14ac:dyDescent="0.2"/>
    <row r="2539" ht="12.75" customHeight="1" x14ac:dyDescent="0.2"/>
    <row r="2540" ht="12.75" customHeight="1" x14ac:dyDescent="0.2"/>
    <row r="2541" ht="12.75" customHeight="1" x14ac:dyDescent="0.2"/>
    <row r="2542" ht="12.75" customHeight="1" x14ac:dyDescent="0.2"/>
    <row r="2543" ht="12.75" customHeight="1" x14ac:dyDescent="0.2"/>
    <row r="2544" ht="12.75" customHeight="1" x14ac:dyDescent="0.2"/>
    <row r="2545" ht="12.75" customHeight="1" x14ac:dyDescent="0.2"/>
    <row r="2546" ht="12.75" customHeight="1" x14ac:dyDescent="0.2"/>
    <row r="2547" ht="12.75" customHeight="1" x14ac:dyDescent="0.2"/>
    <row r="2548" ht="12.75" customHeight="1" x14ac:dyDescent="0.2"/>
    <row r="2549" ht="12.75" customHeight="1" x14ac:dyDescent="0.2"/>
    <row r="2550" ht="12.75" customHeight="1" x14ac:dyDescent="0.2"/>
    <row r="2551" ht="12.75" customHeight="1" x14ac:dyDescent="0.2"/>
    <row r="2552" ht="12.75" customHeight="1" x14ac:dyDescent="0.2"/>
    <row r="2553" ht="12.75" customHeight="1" x14ac:dyDescent="0.2"/>
    <row r="2554" ht="12.75" customHeight="1" x14ac:dyDescent="0.2"/>
    <row r="2555" ht="12.75" customHeight="1" x14ac:dyDescent="0.2"/>
    <row r="2556" ht="12.75" customHeight="1" x14ac:dyDescent="0.2"/>
    <row r="2557" ht="12.75" customHeight="1" x14ac:dyDescent="0.2"/>
    <row r="2558" ht="12.75" customHeight="1" x14ac:dyDescent="0.2"/>
    <row r="2559" ht="12.75" customHeight="1" x14ac:dyDescent="0.2"/>
    <row r="2560" ht="12.75" customHeight="1" x14ac:dyDescent="0.2"/>
    <row r="2561" ht="12.75" customHeight="1" x14ac:dyDescent="0.2"/>
    <row r="2562" ht="12.75" customHeight="1" x14ac:dyDescent="0.2"/>
    <row r="2563" ht="12.75" customHeight="1" x14ac:dyDescent="0.2"/>
    <row r="2564" ht="12.75" customHeight="1" x14ac:dyDescent="0.2"/>
    <row r="2565" ht="12.75" customHeight="1" x14ac:dyDescent="0.2"/>
    <row r="2566" ht="12.75" customHeight="1" x14ac:dyDescent="0.2"/>
    <row r="2567" ht="12.75" customHeight="1" x14ac:dyDescent="0.2"/>
    <row r="2568" ht="12.75" customHeight="1" x14ac:dyDescent="0.2"/>
    <row r="2569" ht="12.75" customHeight="1" x14ac:dyDescent="0.2"/>
    <row r="2570" ht="12.75" customHeight="1" x14ac:dyDescent="0.2"/>
    <row r="2571" ht="12.75" customHeight="1" x14ac:dyDescent="0.2"/>
    <row r="2572" ht="12.75" customHeight="1" x14ac:dyDescent="0.2"/>
    <row r="2573" ht="12.75" customHeight="1" x14ac:dyDescent="0.2"/>
    <row r="2574" ht="12.75" customHeight="1" x14ac:dyDescent="0.2"/>
    <row r="2575" ht="12.75" customHeight="1" x14ac:dyDescent="0.2"/>
    <row r="2576" ht="12.75" customHeight="1" x14ac:dyDescent="0.2"/>
    <row r="2577" ht="12.75" customHeight="1" x14ac:dyDescent="0.2"/>
    <row r="2578" ht="12.75" customHeight="1" x14ac:dyDescent="0.2"/>
    <row r="2579" ht="12.75" customHeight="1" x14ac:dyDescent="0.2"/>
    <row r="2580" ht="12.75" customHeight="1" x14ac:dyDescent="0.2"/>
    <row r="2581" ht="12.75" customHeight="1" x14ac:dyDescent="0.2"/>
    <row r="2582" ht="12.75" customHeight="1" x14ac:dyDescent="0.2"/>
    <row r="2583" ht="12.75" customHeight="1" x14ac:dyDescent="0.2"/>
    <row r="2584" ht="12.75" customHeight="1" x14ac:dyDescent="0.2"/>
    <row r="2585" ht="12.75" customHeight="1" x14ac:dyDescent="0.2"/>
    <row r="2586" ht="12.75" customHeight="1" x14ac:dyDescent="0.2"/>
    <row r="2587" ht="12.75" customHeight="1" x14ac:dyDescent="0.2"/>
    <row r="2588" ht="12.75" customHeight="1" x14ac:dyDescent="0.2"/>
    <row r="2589" ht="12.75" customHeight="1" x14ac:dyDescent="0.2"/>
    <row r="2590" ht="12.75" customHeight="1" x14ac:dyDescent="0.2"/>
    <row r="2591" ht="12.75" customHeight="1" x14ac:dyDescent="0.2"/>
    <row r="2592" ht="12.75" customHeight="1" x14ac:dyDescent="0.2"/>
    <row r="2593" ht="12.75" customHeight="1" x14ac:dyDescent="0.2"/>
    <row r="2594" ht="12.75" customHeight="1" x14ac:dyDescent="0.2"/>
    <row r="2595" ht="12.75" customHeight="1" x14ac:dyDescent="0.2"/>
    <row r="2596" ht="12.75" customHeight="1" x14ac:dyDescent="0.2"/>
    <row r="2597" ht="12.75" customHeight="1" x14ac:dyDescent="0.2"/>
    <row r="2598" ht="12.75" customHeight="1" x14ac:dyDescent="0.2"/>
    <row r="2599" ht="12.75" customHeight="1" x14ac:dyDescent="0.2"/>
    <row r="2600" ht="12.75" customHeight="1" x14ac:dyDescent="0.2"/>
    <row r="2601" ht="12.75" customHeight="1" x14ac:dyDescent="0.2"/>
    <row r="2602" ht="12.75" customHeight="1" x14ac:dyDescent="0.2"/>
    <row r="2603" ht="12.75" customHeight="1" x14ac:dyDescent="0.2"/>
    <row r="2604" ht="12.75" customHeight="1" x14ac:dyDescent="0.2"/>
    <row r="2605" ht="12.75" customHeight="1" x14ac:dyDescent="0.2"/>
    <row r="2606" ht="12.75" customHeight="1" x14ac:dyDescent="0.2"/>
    <row r="2607" ht="12.75" customHeight="1" x14ac:dyDescent="0.2"/>
    <row r="2608" ht="12.75" customHeight="1" x14ac:dyDescent="0.2"/>
    <row r="2609" ht="12.75" customHeight="1" x14ac:dyDescent="0.2"/>
    <row r="2610" ht="12.75" customHeight="1" x14ac:dyDescent="0.2"/>
    <row r="2611" ht="12.75" customHeight="1" x14ac:dyDescent="0.2"/>
    <row r="2612" ht="12.75" customHeight="1" x14ac:dyDescent="0.2"/>
    <row r="2613" ht="12.75" customHeight="1" x14ac:dyDescent="0.2"/>
    <row r="2614" ht="12.75" customHeight="1" x14ac:dyDescent="0.2"/>
    <row r="2615" ht="12.75" customHeight="1" x14ac:dyDescent="0.2"/>
    <row r="2616" ht="12.75" customHeight="1" x14ac:dyDescent="0.2"/>
    <row r="2617" ht="12.75" customHeight="1" x14ac:dyDescent="0.2"/>
    <row r="2618" ht="12.75" customHeight="1" x14ac:dyDescent="0.2"/>
    <row r="2619" ht="12.75" customHeight="1" x14ac:dyDescent="0.2"/>
    <row r="2620" ht="12.75" customHeight="1" x14ac:dyDescent="0.2"/>
    <row r="2621" ht="12.75" customHeight="1" x14ac:dyDescent="0.2"/>
    <row r="2622" ht="12.75" customHeight="1" x14ac:dyDescent="0.2"/>
    <row r="2623" ht="12.75" customHeight="1" x14ac:dyDescent="0.2"/>
    <row r="2624" ht="12.75" customHeight="1" x14ac:dyDescent="0.2"/>
    <row r="2625" ht="12.75" customHeight="1" x14ac:dyDescent="0.2"/>
    <row r="2626" ht="12.75" customHeight="1" x14ac:dyDescent="0.2"/>
    <row r="2627" ht="12.75" customHeight="1" x14ac:dyDescent="0.2"/>
    <row r="2628" ht="12.75" customHeight="1" x14ac:dyDescent="0.2"/>
    <row r="2629" ht="12.75" customHeight="1" x14ac:dyDescent="0.2"/>
    <row r="2630" ht="12.75" customHeight="1" x14ac:dyDescent="0.2"/>
    <row r="2631" ht="12.75" customHeight="1" x14ac:dyDescent="0.2"/>
    <row r="2632" ht="12.75" customHeight="1" x14ac:dyDescent="0.2"/>
    <row r="2633" ht="12.75" customHeight="1" x14ac:dyDescent="0.2"/>
    <row r="2634" ht="12.75" customHeight="1" x14ac:dyDescent="0.2"/>
    <row r="2635" ht="12.75" customHeight="1" x14ac:dyDescent="0.2"/>
    <row r="2636" ht="12.75" customHeight="1" x14ac:dyDescent="0.2"/>
    <row r="2637" ht="12.75" customHeight="1" x14ac:dyDescent="0.2"/>
    <row r="2638" ht="12.75" customHeight="1" x14ac:dyDescent="0.2"/>
    <row r="2639" ht="12.75" customHeight="1" x14ac:dyDescent="0.2"/>
    <row r="2640" ht="12.75" customHeight="1" x14ac:dyDescent="0.2"/>
    <row r="2641" ht="12.75" customHeight="1" x14ac:dyDescent="0.2"/>
    <row r="2642" ht="12.75" customHeight="1" x14ac:dyDescent="0.2"/>
    <row r="2643" ht="12.75" customHeight="1" x14ac:dyDescent="0.2"/>
    <row r="2644" ht="12.75" customHeight="1" x14ac:dyDescent="0.2"/>
    <row r="2645" ht="12.75" customHeight="1" x14ac:dyDescent="0.2"/>
    <row r="2646" ht="12.75" customHeight="1" x14ac:dyDescent="0.2"/>
    <row r="2647" ht="12.75" customHeight="1" x14ac:dyDescent="0.2"/>
    <row r="2648" ht="12.75" customHeight="1" x14ac:dyDescent="0.2"/>
    <row r="2649" ht="12.75" customHeight="1" x14ac:dyDescent="0.2"/>
    <row r="2650" ht="12.75" customHeight="1" x14ac:dyDescent="0.2"/>
    <row r="2651" ht="12.75" customHeight="1" x14ac:dyDescent="0.2"/>
    <row r="2652" ht="12.75" customHeight="1" x14ac:dyDescent="0.2"/>
    <row r="2653" ht="12.75" customHeight="1" x14ac:dyDescent="0.2"/>
    <row r="2654" ht="12.75" customHeight="1" x14ac:dyDescent="0.2"/>
    <row r="2655" ht="12.75" customHeight="1" x14ac:dyDescent="0.2"/>
    <row r="2656" ht="12.75" customHeight="1" x14ac:dyDescent="0.2"/>
    <row r="2657" ht="12.75" customHeight="1" x14ac:dyDescent="0.2"/>
    <row r="2658" ht="12.75" customHeight="1" x14ac:dyDescent="0.2"/>
    <row r="2659" ht="12.75" customHeight="1" x14ac:dyDescent="0.2"/>
    <row r="2660" ht="12.75" customHeight="1" x14ac:dyDescent="0.2"/>
    <row r="2661" ht="12.75" customHeight="1" x14ac:dyDescent="0.2"/>
    <row r="2662" ht="12.75" customHeight="1" x14ac:dyDescent="0.2"/>
    <row r="2663" ht="12.75" customHeight="1" x14ac:dyDescent="0.2"/>
    <row r="2664" ht="12.75" customHeight="1" x14ac:dyDescent="0.2"/>
    <row r="2665" ht="12.75" customHeight="1" x14ac:dyDescent="0.2"/>
    <row r="2666" ht="12.75" customHeight="1" x14ac:dyDescent="0.2"/>
    <row r="2667" ht="12.75" customHeight="1" x14ac:dyDescent="0.2"/>
    <row r="2668" ht="12.75" customHeight="1" x14ac:dyDescent="0.2"/>
    <row r="2669" ht="12.75" customHeight="1" x14ac:dyDescent="0.2"/>
    <row r="2670" ht="12.75" customHeight="1" x14ac:dyDescent="0.2"/>
    <row r="2671" ht="12.75" customHeight="1" x14ac:dyDescent="0.2"/>
    <row r="2672" ht="12.75" customHeight="1" x14ac:dyDescent="0.2"/>
    <row r="2673" ht="12.75" customHeight="1" x14ac:dyDescent="0.2"/>
    <row r="2674" ht="12.75" customHeight="1" x14ac:dyDescent="0.2"/>
    <row r="2675" ht="12.75" customHeight="1" x14ac:dyDescent="0.2"/>
    <row r="2676" ht="12.75" customHeight="1" x14ac:dyDescent="0.2"/>
    <row r="2677" ht="12.75" customHeight="1" x14ac:dyDescent="0.2"/>
    <row r="2678" ht="12.75" customHeight="1" x14ac:dyDescent="0.2"/>
    <row r="2679" ht="12.75" customHeight="1" x14ac:dyDescent="0.2"/>
    <row r="2680" ht="12.75" customHeight="1" x14ac:dyDescent="0.2"/>
    <row r="2681" ht="12.75" customHeight="1" x14ac:dyDescent="0.2"/>
    <row r="2682" ht="12.75" customHeight="1" x14ac:dyDescent="0.2"/>
    <row r="2683" ht="12.75" customHeight="1" x14ac:dyDescent="0.2"/>
    <row r="2684" ht="12.75" customHeight="1" x14ac:dyDescent="0.2"/>
    <row r="2685" ht="12.75" customHeight="1" x14ac:dyDescent="0.2"/>
    <row r="2686" ht="12.75" customHeight="1" x14ac:dyDescent="0.2"/>
    <row r="2687" ht="12.75" customHeight="1" x14ac:dyDescent="0.2"/>
    <row r="2688" ht="12.75" customHeight="1" x14ac:dyDescent="0.2"/>
    <row r="2689" ht="12.75" customHeight="1" x14ac:dyDescent="0.2"/>
    <row r="2690" ht="12.75" customHeight="1" x14ac:dyDescent="0.2"/>
    <row r="2691" ht="12.75" customHeight="1" x14ac:dyDescent="0.2"/>
    <row r="2692" ht="12.75" customHeight="1" x14ac:dyDescent="0.2"/>
    <row r="2693" ht="12.75" customHeight="1" x14ac:dyDescent="0.2"/>
    <row r="2694" ht="12.75" customHeight="1" x14ac:dyDescent="0.2"/>
    <row r="2695" ht="12.75" customHeight="1" x14ac:dyDescent="0.2"/>
    <row r="2696" ht="12.75" customHeight="1" x14ac:dyDescent="0.2"/>
    <row r="2697" ht="12.75" customHeight="1" x14ac:dyDescent="0.2"/>
    <row r="2698" ht="12.75" customHeight="1" x14ac:dyDescent="0.2"/>
    <row r="2699" ht="12.75" customHeight="1" x14ac:dyDescent="0.2"/>
    <row r="2700" ht="12.75" customHeight="1" x14ac:dyDescent="0.2"/>
    <row r="2701" ht="12.75" customHeight="1" x14ac:dyDescent="0.2"/>
    <row r="2702" ht="12.75" customHeight="1" x14ac:dyDescent="0.2"/>
    <row r="2703" ht="12.75" customHeight="1" x14ac:dyDescent="0.2"/>
    <row r="2704" ht="12.75" customHeight="1" x14ac:dyDescent="0.2"/>
    <row r="2705" ht="12.75" customHeight="1" x14ac:dyDescent="0.2"/>
    <row r="2706" ht="12.75" customHeight="1" x14ac:dyDescent="0.2"/>
    <row r="2707" ht="12.75" customHeight="1" x14ac:dyDescent="0.2"/>
    <row r="2708" ht="12.75" customHeight="1" x14ac:dyDescent="0.2"/>
    <row r="2709" ht="12.75" customHeight="1" x14ac:dyDescent="0.2"/>
    <row r="2710" ht="12.75" customHeight="1" x14ac:dyDescent="0.2"/>
    <row r="2711" ht="12.75" customHeight="1" x14ac:dyDescent="0.2"/>
    <row r="2712" ht="12.75" customHeight="1" x14ac:dyDescent="0.2"/>
    <row r="2713" ht="12.75" customHeight="1" x14ac:dyDescent="0.2"/>
    <row r="2714" ht="12.75" customHeight="1" x14ac:dyDescent="0.2"/>
    <row r="2715" ht="12.75" customHeight="1" x14ac:dyDescent="0.2"/>
    <row r="2716" ht="12.75" customHeight="1" x14ac:dyDescent="0.2"/>
    <row r="2717" ht="12.75" customHeight="1" x14ac:dyDescent="0.2"/>
    <row r="2718" ht="12.75" customHeight="1" x14ac:dyDescent="0.2"/>
    <row r="2719" ht="12.75" customHeight="1" x14ac:dyDescent="0.2"/>
    <row r="2720" ht="12.75" customHeight="1" x14ac:dyDescent="0.2"/>
    <row r="2721" ht="12.75" customHeight="1" x14ac:dyDescent="0.2"/>
    <row r="2722" ht="12.75" customHeight="1" x14ac:dyDescent="0.2"/>
    <row r="2723" ht="12.75" customHeight="1" x14ac:dyDescent="0.2"/>
    <row r="2724" ht="12.75" customHeight="1" x14ac:dyDescent="0.2"/>
    <row r="2725" ht="12.75" customHeight="1" x14ac:dyDescent="0.2"/>
    <row r="2726" ht="12.75" customHeight="1" x14ac:dyDescent="0.2"/>
    <row r="2727" ht="12.75" customHeight="1" x14ac:dyDescent="0.2"/>
    <row r="2728" ht="12.75" customHeight="1" x14ac:dyDescent="0.2"/>
    <row r="2729" ht="12.75" customHeight="1" x14ac:dyDescent="0.2"/>
    <row r="2730" ht="12.75" customHeight="1" x14ac:dyDescent="0.2"/>
    <row r="2731" ht="12.75" customHeight="1" x14ac:dyDescent="0.2"/>
    <row r="2732" ht="12.75" customHeight="1" x14ac:dyDescent="0.2"/>
    <row r="2733" ht="12.75" customHeight="1" x14ac:dyDescent="0.2"/>
    <row r="2734" ht="12.75" customHeight="1" x14ac:dyDescent="0.2"/>
    <row r="2735" ht="12.75" customHeight="1" x14ac:dyDescent="0.2"/>
    <row r="2736" ht="12.75" customHeight="1" x14ac:dyDescent="0.2"/>
    <row r="2737" ht="12.75" customHeight="1" x14ac:dyDescent="0.2"/>
    <row r="2738" ht="12.75" customHeight="1" x14ac:dyDescent="0.2"/>
    <row r="2739" ht="12.75" customHeight="1" x14ac:dyDescent="0.2"/>
    <row r="2740" ht="12.75" customHeight="1" x14ac:dyDescent="0.2"/>
    <row r="2741" ht="12.75" customHeight="1" x14ac:dyDescent="0.2"/>
    <row r="2742" ht="12.75" customHeight="1" x14ac:dyDescent="0.2"/>
    <row r="2743" ht="12.75" customHeight="1" x14ac:dyDescent="0.2"/>
    <row r="2744" ht="12.75" customHeight="1" x14ac:dyDescent="0.2"/>
    <row r="2745" ht="12.75" customHeight="1" x14ac:dyDescent="0.2"/>
    <row r="2746" ht="12.75" customHeight="1" x14ac:dyDescent="0.2"/>
    <row r="2747" ht="12.75" customHeight="1" x14ac:dyDescent="0.2"/>
    <row r="2748" ht="12.75" customHeight="1" x14ac:dyDescent="0.2"/>
    <row r="2749" ht="12.75" customHeight="1" x14ac:dyDescent="0.2"/>
    <row r="2750" ht="12.75" customHeight="1" x14ac:dyDescent="0.2"/>
    <row r="2751" ht="12.75" customHeight="1" x14ac:dyDescent="0.2"/>
    <row r="2752" ht="12.75" customHeight="1" x14ac:dyDescent="0.2"/>
    <row r="2753" ht="12.75" customHeight="1" x14ac:dyDescent="0.2"/>
    <row r="2754" ht="12.75" customHeight="1" x14ac:dyDescent="0.2"/>
    <row r="2755" ht="12.75" customHeight="1" x14ac:dyDescent="0.2"/>
    <row r="2756" ht="12.75" customHeight="1" x14ac:dyDescent="0.2"/>
    <row r="2757" ht="12.75" customHeight="1" x14ac:dyDescent="0.2"/>
    <row r="2758" ht="12.75" customHeight="1" x14ac:dyDescent="0.2"/>
    <row r="2759" ht="12.75" customHeight="1" x14ac:dyDescent="0.2"/>
    <row r="2760" ht="12.75" customHeight="1" x14ac:dyDescent="0.2"/>
    <row r="2761" ht="12.75" customHeight="1" x14ac:dyDescent="0.2"/>
    <row r="2762" ht="12.75" customHeight="1" x14ac:dyDescent="0.2"/>
    <row r="2763" ht="12.75" customHeight="1" x14ac:dyDescent="0.2"/>
    <row r="2764" ht="12.75" customHeight="1" x14ac:dyDescent="0.2"/>
    <row r="2765" ht="12.75" customHeight="1" x14ac:dyDescent="0.2"/>
    <row r="2766" ht="12.75" customHeight="1" x14ac:dyDescent="0.2"/>
    <row r="2767" ht="12.75" customHeight="1" x14ac:dyDescent="0.2"/>
    <row r="2768" ht="12.75" customHeight="1" x14ac:dyDescent="0.2"/>
    <row r="2769" ht="12.75" customHeight="1" x14ac:dyDescent="0.2"/>
    <row r="2770" ht="12.75" customHeight="1" x14ac:dyDescent="0.2"/>
    <row r="2771" ht="12.75" customHeight="1" x14ac:dyDescent="0.2"/>
    <row r="2772" ht="12.75" customHeight="1" x14ac:dyDescent="0.2"/>
    <row r="2773" ht="12.75" customHeight="1" x14ac:dyDescent="0.2"/>
    <row r="2774" ht="12.75" customHeight="1" x14ac:dyDescent="0.2"/>
    <row r="2775" ht="12.75" customHeight="1" x14ac:dyDescent="0.2"/>
    <row r="2776" ht="12.75" customHeight="1" x14ac:dyDescent="0.2"/>
    <row r="2777" ht="12.75" customHeight="1" x14ac:dyDescent="0.2"/>
    <row r="2778" ht="12.75" customHeight="1" x14ac:dyDescent="0.2"/>
    <row r="2779" ht="12.75" customHeight="1" x14ac:dyDescent="0.2"/>
    <row r="2780" ht="12.75" customHeight="1" x14ac:dyDescent="0.2"/>
    <row r="2781" ht="12.75" customHeight="1" x14ac:dyDescent="0.2"/>
    <row r="2782" ht="12.75" customHeight="1" x14ac:dyDescent="0.2"/>
    <row r="2783" ht="12.75" customHeight="1" x14ac:dyDescent="0.2"/>
    <row r="2784" ht="12.75" customHeight="1" x14ac:dyDescent="0.2"/>
    <row r="2785" ht="12.75" customHeight="1" x14ac:dyDescent="0.2"/>
    <row r="2786" ht="12.75" customHeight="1" x14ac:dyDescent="0.2"/>
    <row r="2787" ht="12.75" customHeight="1" x14ac:dyDescent="0.2"/>
    <row r="2788" ht="12.75" customHeight="1" x14ac:dyDescent="0.2"/>
    <row r="2789" ht="12.75" customHeight="1" x14ac:dyDescent="0.2"/>
    <row r="2790" ht="12.75" customHeight="1" x14ac:dyDescent="0.2"/>
    <row r="2791" ht="12.75" customHeight="1" x14ac:dyDescent="0.2"/>
    <row r="2792" ht="12.75" customHeight="1" x14ac:dyDescent="0.2"/>
    <row r="2793" ht="12.75" customHeight="1" x14ac:dyDescent="0.2"/>
    <row r="2794" ht="12.75" customHeight="1" x14ac:dyDescent="0.2"/>
    <row r="2795" ht="12.75" customHeight="1" x14ac:dyDescent="0.2"/>
    <row r="2796" ht="12.75" customHeight="1" x14ac:dyDescent="0.2"/>
    <row r="2797" ht="12.75" customHeight="1" x14ac:dyDescent="0.2"/>
    <row r="2798" ht="12.75" customHeight="1" x14ac:dyDescent="0.2"/>
    <row r="2799" ht="12.75" customHeight="1" x14ac:dyDescent="0.2"/>
    <row r="2800" ht="12.75" customHeight="1" x14ac:dyDescent="0.2"/>
    <row r="2801" ht="12.75" customHeight="1" x14ac:dyDescent="0.2"/>
    <row r="2802" ht="12.75" customHeight="1" x14ac:dyDescent="0.2"/>
    <row r="2803" ht="12.75" customHeight="1" x14ac:dyDescent="0.2"/>
    <row r="2804" ht="12.75" customHeight="1" x14ac:dyDescent="0.2"/>
    <row r="2805" ht="12.75" customHeight="1" x14ac:dyDescent="0.2"/>
    <row r="2806" ht="12.75" customHeight="1" x14ac:dyDescent="0.2"/>
    <row r="2807" ht="12.75" customHeight="1" x14ac:dyDescent="0.2"/>
    <row r="2808" ht="12.75" customHeight="1" x14ac:dyDescent="0.2"/>
    <row r="2809" ht="12.75" customHeight="1" x14ac:dyDescent="0.2"/>
    <row r="2810" ht="12.75" customHeight="1" x14ac:dyDescent="0.2"/>
    <row r="2811" ht="12.75" customHeight="1" x14ac:dyDescent="0.2"/>
    <row r="2812" ht="12.75" customHeight="1" x14ac:dyDescent="0.2"/>
    <row r="2813" ht="12.75" customHeight="1" x14ac:dyDescent="0.2"/>
    <row r="2814" ht="12.75" customHeight="1" x14ac:dyDescent="0.2"/>
    <row r="2815" ht="12.75" customHeight="1" x14ac:dyDescent="0.2"/>
    <row r="2816" ht="12.75" customHeight="1" x14ac:dyDescent="0.2"/>
    <row r="2817" ht="12.75" customHeight="1" x14ac:dyDescent="0.2"/>
    <row r="2818" ht="12.75" customHeight="1" x14ac:dyDescent="0.2"/>
    <row r="2819" ht="12.75" customHeight="1" x14ac:dyDescent="0.2"/>
    <row r="2820" ht="12.75" customHeight="1" x14ac:dyDescent="0.2"/>
    <row r="2821" ht="12.75" customHeight="1" x14ac:dyDescent="0.2"/>
    <row r="2822" ht="12.75" customHeight="1" x14ac:dyDescent="0.2"/>
    <row r="2823" ht="12.75" customHeight="1" x14ac:dyDescent="0.2"/>
    <row r="2824" ht="12.75" customHeight="1" x14ac:dyDescent="0.2"/>
    <row r="2825" ht="12.75" customHeight="1" x14ac:dyDescent="0.2"/>
    <row r="2826" ht="12.75" customHeight="1" x14ac:dyDescent="0.2"/>
    <row r="2827" ht="12.75" customHeight="1" x14ac:dyDescent="0.2"/>
    <row r="2828" ht="12.75" customHeight="1" x14ac:dyDescent="0.2"/>
    <row r="2829" ht="12.75" customHeight="1" x14ac:dyDescent="0.2"/>
    <row r="2830" ht="12.75" customHeight="1" x14ac:dyDescent="0.2"/>
    <row r="2831" ht="12.75" customHeight="1" x14ac:dyDescent="0.2"/>
    <row r="2832" ht="12.75" customHeight="1" x14ac:dyDescent="0.2"/>
    <row r="2833" ht="12.75" customHeight="1" x14ac:dyDescent="0.2"/>
    <row r="2834" ht="12.75" customHeight="1" x14ac:dyDescent="0.2"/>
    <row r="2835" ht="12.75" customHeight="1" x14ac:dyDescent="0.2"/>
    <row r="2836" ht="12.75" customHeight="1" x14ac:dyDescent="0.2"/>
    <row r="2837" ht="12.75" customHeight="1" x14ac:dyDescent="0.2"/>
    <row r="2838" ht="12.75" customHeight="1" x14ac:dyDescent="0.2"/>
    <row r="2839" ht="12.75" customHeight="1" x14ac:dyDescent="0.2"/>
    <row r="2840" ht="12.75" customHeight="1" x14ac:dyDescent="0.2"/>
    <row r="2841" ht="12.75" customHeight="1" x14ac:dyDescent="0.2"/>
    <row r="2842" ht="12.75" customHeight="1" x14ac:dyDescent="0.2"/>
    <row r="2843" ht="12.75" customHeight="1" x14ac:dyDescent="0.2"/>
    <row r="2844" ht="12.75" customHeight="1" x14ac:dyDescent="0.2"/>
    <row r="2845" ht="12.75" customHeight="1" x14ac:dyDescent="0.2"/>
    <row r="2846" ht="12.75" customHeight="1" x14ac:dyDescent="0.2"/>
    <row r="2847" ht="12.75" customHeight="1" x14ac:dyDescent="0.2"/>
    <row r="2848" ht="12.75" customHeight="1" x14ac:dyDescent="0.2"/>
    <row r="2849" ht="12.75" customHeight="1" x14ac:dyDescent="0.2"/>
    <row r="2850" ht="12.75" customHeight="1" x14ac:dyDescent="0.2"/>
    <row r="2851" ht="12.75" customHeight="1" x14ac:dyDescent="0.2"/>
    <row r="2852" ht="12.75" customHeight="1" x14ac:dyDescent="0.2"/>
    <row r="2853" ht="12.75" customHeight="1" x14ac:dyDescent="0.2"/>
    <row r="2854" ht="12.75" customHeight="1" x14ac:dyDescent="0.2"/>
    <row r="2855" ht="12.75" customHeight="1" x14ac:dyDescent="0.2"/>
    <row r="2856" ht="12.75" customHeight="1" x14ac:dyDescent="0.2"/>
    <row r="2857" ht="12.75" customHeight="1" x14ac:dyDescent="0.2"/>
    <row r="2858" ht="12.75" customHeight="1" x14ac:dyDescent="0.2"/>
    <row r="2859" ht="12.75" customHeight="1" x14ac:dyDescent="0.2"/>
    <row r="2860" ht="12.75" customHeight="1" x14ac:dyDescent="0.2"/>
    <row r="2861" ht="12.75" customHeight="1" x14ac:dyDescent="0.2"/>
    <row r="2862" ht="12.75" customHeight="1" x14ac:dyDescent="0.2"/>
    <row r="2863" ht="12.75" customHeight="1" x14ac:dyDescent="0.2"/>
    <row r="2864" ht="12.75" customHeight="1" x14ac:dyDescent="0.2"/>
    <row r="2865" ht="12.75" customHeight="1" x14ac:dyDescent="0.2"/>
    <row r="2866" ht="12.75" customHeight="1" x14ac:dyDescent="0.2"/>
    <row r="2867" ht="12.75" customHeight="1" x14ac:dyDescent="0.2"/>
    <row r="2868" ht="12.75" customHeight="1" x14ac:dyDescent="0.2"/>
    <row r="2869" ht="12.75" customHeight="1" x14ac:dyDescent="0.2"/>
    <row r="2870" ht="12.75" customHeight="1" x14ac:dyDescent="0.2"/>
    <row r="2871" ht="12.75" customHeight="1" x14ac:dyDescent="0.2"/>
    <row r="2872" ht="12.75" customHeight="1" x14ac:dyDescent="0.2"/>
    <row r="2873" ht="12.75" customHeight="1" x14ac:dyDescent="0.2"/>
    <row r="2874" ht="12.75" customHeight="1" x14ac:dyDescent="0.2"/>
    <row r="2875" ht="12.75" customHeight="1" x14ac:dyDescent="0.2"/>
    <row r="2876" ht="12.75" customHeight="1" x14ac:dyDescent="0.2"/>
    <row r="2877" ht="12.75" customHeight="1" x14ac:dyDescent="0.2"/>
    <row r="2878" ht="12.75" customHeight="1" x14ac:dyDescent="0.2"/>
    <row r="2879" ht="12.75" customHeight="1" x14ac:dyDescent="0.2"/>
    <row r="2880" ht="12.75" customHeight="1" x14ac:dyDescent="0.2"/>
    <row r="2881" ht="12.75" customHeight="1" x14ac:dyDescent="0.2"/>
    <row r="2882" ht="12.75" customHeight="1" x14ac:dyDescent="0.2"/>
    <row r="2883" ht="12.75" customHeight="1" x14ac:dyDescent="0.2"/>
    <row r="2884" ht="12.75" customHeight="1" x14ac:dyDescent="0.2"/>
    <row r="2885" ht="12.75" customHeight="1" x14ac:dyDescent="0.2"/>
    <row r="2886" ht="12.75" customHeight="1" x14ac:dyDescent="0.2"/>
    <row r="2887" ht="12.75" customHeight="1" x14ac:dyDescent="0.2"/>
    <row r="2888" ht="12.75" customHeight="1" x14ac:dyDescent="0.2"/>
    <row r="2889" ht="12.75" customHeight="1" x14ac:dyDescent="0.2"/>
    <row r="2890" ht="12.75" customHeight="1" x14ac:dyDescent="0.2"/>
    <row r="2891" ht="12.75" customHeight="1" x14ac:dyDescent="0.2"/>
    <row r="2892" ht="12.75" customHeight="1" x14ac:dyDescent="0.2"/>
    <row r="2893" ht="12.75" customHeight="1" x14ac:dyDescent="0.2"/>
    <row r="2894" ht="12.75" customHeight="1" x14ac:dyDescent="0.2"/>
    <row r="2895" ht="12.75" customHeight="1" x14ac:dyDescent="0.2"/>
    <row r="2896" ht="12.75" customHeight="1" x14ac:dyDescent="0.2"/>
    <row r="2897" ht="12.75" customHeight="1" x14ac:dyDescent="0.2"/>
    <row r="2898" ht="12.75" customHeight="1" x14ac:dyDescent="0.2"/>
    <row r="2899" ht="12.75" customHeight="1" x14ac:dyDescent="0.2"/>
    <row r="2900" ht="12.75" customHeight="1" x14ac:dyDescent="0.2"/>
    <row r="2901" ht="12.75" customHeight="1" x14ac:dyDescent="0.2"/>
    <row r="2902" ht="12.75" customHeight="1" x14ac:dyDescent="0.2"/>
    <row r="2903" ht="12.75" customHeight="1" x14ac:dyDescent="0.2"/>
    <row r="2904" ht="12.75" customHeight="1" x14ac:dyDescent="0.2"/>
    <row r="2905" ht="12.75" customHeight="1" x14ac:dyDescent="0.2"/>
    <row r="2906" ht="12.75" customHeight="1" x14ac:dyDescent="0.2"/>
    <row r="2907" ht="12.75" customHeight="1" x14ac:dyDescent="0.2"/>
    <row r="2908" ht="12.75" customHeight="1" x14ac:dyDescent="0.2"/>
    <row r="2909" ht="12.75" customHeight="1" x14ac:dyDescent="0.2"/>
    <row r="2910" ht="12.75" customHeight="1" x14ac:dyDescent="0.2"/>
    <row r="2911" ht="12.75" customHeight="1" x14ac:dyDescent="0.2"/>
    <row r="2912" ht="12.75" customHeight="1" x14ac:dyDescent="0.2"/>
    <row r="2913" ht="12.75" customHeight="1" x14ac:dyDescent="0.2"/>
    <row r="2914" ht="12.75" customHeight="1" x14ac:dyDescent="0.2"/>
    <row r="2915" ht="12.75" customHeight="1" x14ac:dyDescent="0.2"/>
    <row r="2916" ht="12.75" customHeight="1" x14ac:dyDescent="0.2"/>
    <row r="2917" ht="12.75" customHeight="1" x14ac:dyDescent="0.2"/>
    <row r="2918" ht="12.75" customHeight="1" x14ac:dyDescent="0.2"/>
    <row r="2919" ht="12.75" customHeight="1" x14ac:dyDescent="0.2"/>
    <row r="2920" ht="12.75" customHeight="1" x14ac:dyDescent="0.2"/>
    <row r="2921" ht="12.75" customHeight="1" x14ac:dyDescent="0.2"/>
    <row r="2922" ht="12.75" customHeight="1" x14ac:dyDescent="0.2"/>
    <row r="2923" ht="12.75" customHeight="1" x14ac:dyDescent="0.2"/>
    <row r="2924" ht="12.75" customHeight="1" x14ac:dyDescent="0.2"/>
    <row r="2925" ht="12.75" customHeight="1" x14ac:dyDescent="0.2"/>
    <row r="2926" ht="12.75" customHeight="1" x14ac:dyDescent="0.2"/>
    <row r="2927" ht="12.75" customHeight="1" x14ac:dyDescent="0.2"/>
    <row r="2928" ht="12.75" customHeight="1" x14ac:dyDescent="0.2"/>
    <row r="2929" ht="12.75" customHeight="1" x14ac:dyDescent="0.2"/>
    <row r="2930" ht="12.75" customHeight="1" x14ac:dyDescent="0.2"/>
    <row r="2931" ht="12.75" customHeight="1" x14ac:dyDescent="0.2"/>
    <row r="2932" ht="12.75" customHeight="1" x14ac:dyDescent="0.2"/>
    <row r="2933" ht="12.75" customHeight="1" x14ac:dyDescent="0.2"/>
    <row r="2934" ht="12.75" customHeight="1" x14ac:dyDescent="0.2"/>
    <row r="2935" ht="12.75" customHeight="1" x14ac:dyDescent="0.2"/>
    <row r="2936" ht="12.75" customHeight="1" x14ac:dyDescent="0.2"/>
    <row r="2937" ht="12.75" customHeight="1" x14ac:dyDescent="0.2"/>
    <row r="2938" ht="12.75" customHeight="1" x14ac:dyDescent="0.2"/>
    <row r="2939" ht="12.75" customHeight="1" x14ac:dyDescent="0.2"/>
    <row r="2940" ht="12.75" customHeight="1" x14ac:dyDescent="0.2"/>
    <row r="2941" ht="12.75" customHeight="1" x14ac:dyDescent="0.2"/>
    <row r="2942" ht="12.75" customHeight="1" x14ac:dyDescent="0.2"/>
    <row r="2943" ht="12.75" customHeight="1" x14ac:dyDescent="0.2"/>
    <row r="2944" ht="12.75" customHeight="1" x14ac:dyDescent="0.2"/>
    <row r="2945" ht="12.75" customHeight="1" x14ac:dyDescent="0.2"/>
    <row r="2946" ht="12.75" customHeight="1" x14ac:dyDescent="0.2"/>
    <row r="2947" ht="12.75" customHeight="1" x14ac:dyDescent="0.2"/>
    <row r="2948" ht="12.75" customHeight="1" x14ac:dyDescent="0.2"/>
    <row r="2949" ht="12.75" customHeight="1" x14ac:dyDescent="0.2"/>
    <row r="2950" ht="12.75" customHeight="1" x14ac:dyDescent="0.2"/>
    <row r="2951" ht="12.75" customHeight="1" x14ac:dyDescent="0.2"/>
    <row r="2952" ht="12.75" customHeight="1" x14ac:dyDescent="0.2"/>
    <row r="2953" ht="12.75" customHeight="1" x14ac:dyDescent="0.2"/>
    <row r="2954" ht="12.75" customHeight="1" x14ac:dyDescent="0.2"/>
    <row r="2955" ht="12.75" customHeight="1" x14ac:dyDescent="0.2"/>
    <row r="2956" ht="12.75" customHeight="1" x14ac:dyDescent="0.2"/>
    <row r="2957" ht="12.75" customHeight="1" x14ac:dyDescent="0.2"/>
    <row r="2958" ht="12.75" customHeight="1" x14ac:dyDescent="0.2"/>
    <row r="2959" ht="12.75" customHeight="1" x14ac:dyDescent="0.2"/>
    <row r="2960" ht="12.75" customHeight="1" x14ac:dyDescent="0.2"/>
    <row r="2961" ht="12.75" customHeight="1" x14ac:dyDescent="0.2"/>
    <row r="2962" ht="12.75" customHeight="1" x14ac:dyDescent="0.2"/>
    <row r="2963" ht="12.75" customHeight="1" x14ac:dyDescent="0.2"/>
    <row r="2964" ht="12.75" customHeight="1" x14ac:dyDescent="0.2"/>
    <row r="2965" ht="12.75" customHeight="1" x14ac:dyDescent="0.2"/>
    <row r="2966" ht="12.75" customHeight="1" x14ac:dyDescent="0.2"/>
    <row r="2967" ht="12.75" customHeight="1" x14ac:dyDescent="0.2"/>
    <row r="2968" ht="12.75" customHeight="1" x14ac:dyDescent="0.2"/>
    <row r="2969" ht="12.75" customHeight="1" x14ac:dyDescent="0.2"/>
    <row r="2970" ht="12.75" customHeight="1" x14ac:dyDescent="0.2"/>
    <row r="2971" ht="12.75" customHeight="1" x14ac:dyDescent="0.2"/>
    <row r="2972" ht="12.75" customHeight="1" x14ac:dyDescent="0.2"/>
    <row r="2973" ht="12.75" customHeight="1" x14ac:dyDescent="0.2"/>
    <row r="2974" ht="12.75" customHeight="1" x14ac:dyDescent="0.2"/>
    <row r="2975" ht="12.75" customHeight="1" x14ac:dyDescent="0.2"/>
    <row r="2976" ht="12.75" customHeight="1" x14ac:dyDescent="0.2"/>
    <row r="2977" ht="12.75" customHeight="1" x14ac:dyDescent="0.2"/>
    <row r="2978" ht="12.75" customHeight="1" x14ac:dyDescent="0.2"/>
    <row r="2979" ht="12.75" customHeight="1" x14ac:dyDescent="0.2"/>
    <row r="2980" ht="12.75" customHeight="1" x14ac:dyDescent="0.2"/>
    <row r="2981" ht="12.75" customHeight="1" x14ac:dyDescent="0.2"/>
    <row r="2982" ht="12.75" customHeight="1" x14ac:dyDescent="0.2"/>
    <row r="2983" ht="12.75" customHeight="1" x14ac:dyDescent="0.2"/>
    <row r="2984" ht="12.75" customHeight="1" x14ac:dyDescent="0.2"/>
    <row r="2985" ht="12.75" customHeight="1" x14ac:dyDescent="0.2"/>
    <row r="2986" ht="12.75" customHeight="1" x14ac:dyDescent="0.2"/>
    <row r="2987" ht="12.75" customHeight="1" x14ac:dyDescent="0.2"/>
    <row r="2988" ht="12.75" customHeight="1" x14ac:dyDescent="0.2"/>
    <row r="2989" ht="12.75" customHeight="1" x14ac:dyDescent="0.2"/>
    <row r="2990" ht="12.75" customHeight="1" x14ac:dyDescent="0.2"/>
    <row r="2991" ht="12.75" customHeight="1" x14ac:dyDescent="0.2"/>
    <row r="2992" ht="12.75" customHeight="1" x14ac:dyDescent="0.2"/>
    <row r="2993" ht="12.75" customHeight="1" x14ac:dyDescent="0.2"/>
    <row r="2994" ht="12.75" customHeight="1" x14ac:dyDescent="0.2"/>
    <row r="2995" ht="12.75" customHeight="1" x14ac:dyDescent="0.2"/>
    <row r="2996" ht="12.75" customHeight="1" x14ac:dyDescent="0.2"/>
    <row r="2997" ht="12.75" customHeight="1" x14ac:dyDescent="0.2"/>
    <row r="2998" ht="12.75" customHeight="1" x14ac:dyDescent="0.2"/>
    <row r="2999" ht="12.75" customHeight="1" x14ac:dyDescent="0.2"/>
    <row r="3000" ht="12.75" customHeight="1" x14ac:dyDescent="0.2"/>
    <row r="3001" ht="12.75" customHeight="1" x14ac:dyDescent="0.2"/>
    <row r="3002" ht="12.75" customHeight="1" x14ac:dyDescent="0.2"/>
    <row r="3003" ht="12.75" customHeight="1" x14ac:dyDescent="0.2"/>
    <row r="3004" ht="12.75" customHeight="1" x14ac:dyDescent="0.2"/>
    <row r="3005" ht="12.75" customHeight="1" x14ac:dyDescent="0.2"/>
    <row r="3006" ht="12.75" customHeight="1" x14ac:dyDescent="0.2"/>
    <row r="3007" ht="12.75" customHeight="1" x14ac:dyDescent="0.2"/>
    <row r="3008" ht="12.75" customHeight="1" x14ac:dyDescent="0.2"/>
    <row r="3009" ht="12.75" customHeight="1" x14ac:dyDescent="0.2"/>
    <row r="3010" ht="12.75" customHeight="1" x14ac:dyDescent="0.2"/>
    <row r="3011" ht="12.75" customHeight="1" x14ac:dyDescent="0.2"/>
    <row r="3012" ht="12.75" customHeight="1" x14ac:dyDescent="0.2"/>
    <row r="3013" ht="12.75" customHeight="1" x14ac:dyDescent="0.2"/>
    <row r="3014" ht="12.75" customHeight="1" x14ac:dyDescent="0.2"/>
    <row r="3015" ht="12.75" customHeight="1" x14ac:dyDescent="0.2"/>
    <row r="3016" ht="12.75" customHeight="1" x14ac:dyDescent="0.2"/>
    <row r="3017" ht="12.75" customHeight="1" x14ac:dyDescent="0.2"/>
    <row r="3018" ht="12.75" customHeight="1" x14ac:dyDescent="0.2"/>
    <row r="3019" ht="12.75" customHeight="1" x14ac:dyDescent="0.2"/>
    <row r="3020" ht="12.75" customHeight="1" x14ac:dyDescent="0.2"/>
    <row r="3021" ht="12.75" customHeight="1" x14ac:dyDescent="0.2"/>
    <row r="3022" ht="12.75" customHeight="1" x14ac:dyDescent="0.2"/>
    <row r="3023" ht="12.75" customHeight="1" x14ac:dyDescent="0.2"/>
    <row r="3024" ht="12.75" customHeight="1" x14ac:dyDescent="0.2"/>
    <row r="3025" ht="12.75" customHeight="1" x14ac:dyDescent="0.2"/>
    <row r="3026" ht="12.75" customHeight="1" x14ac:dyDescent="0.2"/>
    <row r="3027" ht="12.75" customHeight="1" x14ac:dyDescent="0.2"/>
    <row r="3028" ht="12.75" customHeight="1" x14ac:dyDescent="0.2"/>
    <row r="3029" ht="12.75" customHeight="1" x14ac:dyDescent="0.2"/>
    <row r="3030" ht="12.75" customHeight="1" x14ac:dyDescent="0.2"/>
    <row r="3031" ht="12.75" customHeight="1" x14ac:dyDescent="0.2"/>
    <row r="3032" ht="12.75" customHeight="1" x14ac:dyDescent="0.2"/>
    <row r="3033" ht="12.75" customHeight="1" x14ac:dyDescent="0.2"/>
    <row r="3034" ht="12.75" customHeight="1" x14ac:dyDescent="0.2"/>
    <row r="3035" ht="12.75" customHeight="1" x14ac:dyDescent="0.2"/>
    <row r="3036" ht="12.75" customHeight="1" x14ac:dyDescent="0.2"/>
    <row r="3037" ht="12.75" customHeight="1" x14ac:dyDescent="0.2"/>
    <row r="3038" ht="12.75" customHeight="1" x14ac:dyDescent="0.2"/>
    <row r="3039" ht="12.75" customHeight="1" x14ac:dyDescent="0.2"/>
    <row r="3040" ht="12.75" customHeight="1" x14ac:dyDescent="0.2"/>
    <row r="3041" ht="12.75" customHeight="1" x14ac:dyDescent="0.2"/>
    <row r="3042" ht="12.75" customHeight="1" x14ac:dyDescent="0.2"/>
    <row r="3043" ht="12.75" customHeight="1" x14ac:dyDescent="0.2"/>
    <row r="3044" ht="12.75" customHeight="1" x14ac:dyDescent="0.2"/>
    <row r="3045" ht="12.75" customHeight="1" x14ac:dyDescent="0.2"/>
    <row r="3046" ht="12.75" customHeight="1" x14ac:dyDescent="0.2"/>
    <row r="3047" ht="12.75" customHeight="1" x14ac:dyDescent="0.2"/>
    <row r="3048" ht="12.75" customHeight="1" x14ac:dyDescent="0.2"/>
    <row r="3049" ht="12.75" customHeight="1" x14ac:dyDescent="0.2"/>
    <row r="3050" ht="12.75" customHeight="1" x14ac:dyDescent="0.2"/>
    <row r="3051" ht="12.75" customHeight="1" x14ac:dyDescent="0.2"/>
    <row r="3052" ht="12.75" customHeight="1" x14ac:dyDescent="0.2"/>
    <row r="3053" ht="12.75" customHeight="1" x14ac:dyDescent="0.2"/>
    <row r="3054" ht="12.75" customHeight="1" x14ac:dyDescent="0.2"/>
    <row r="3055" ht="12.75" customHeight="1" x14ac:dyDescent="0.2"/>
    <row r="3056" ht="12.75" customHeight="1" x14ac:dyDescent="0.2"/>
    <row r="3057" ht="12.75" customHeight="1" x14ac:dyDescent="0.2"/>
    <row r="3058" ht="12.75" customHeight="1" x14ac:dyDescent="0.2"/>
    <row r="3059" ht="12.75" customHeight="1" x14ac:dyDescent="0.2"/>
    <row r="3060" ht="12.75" customHeight="1" x14ac:dyDescent="0.2"/>
    <row r="3061" ht="12.75" customHeight="1" x14ac:dyDescent="0.2"/>
    <row r="3062" ht="12.75" customHeight="1" x14ac:dyDescent="0.2"/>
    <row r="3063" ht="12.75" customHeight="1" x14ac:dyDescent="0.2"/>
    <row r="3064" ht="12.75" customHeight="1" x14ac:dyDescent="0.2"/>
    <row r="3065" ht="12.75" customHeight="1" x14ac:dyDescent="0.2"/>
    <row r="3066" ht="12.75" customHeight="1" x14ac:dyDescent="0.2"/>
    <row r="3067" ht="12.75" customHeight="1" x14ac:dyDescent="0.2"/>
    <row r="3068" ht="12.75" customHeight="1" x14ac:dyDescent="0.2"/>
    <row r="3069" ht="12.75" customHeight="1" x14ac:dyDescent="0.2"/>
    <row r="3070" ht="12.75" customHeight="1" x14ac:dyDescent="0.2"/>
    <row r="3071" ht="12.75" customHeight="1" x14ac:dyDescent="0.2"/>
    <row r="3072" ht="12.75" customHeight="1" x14ac:dyDescent="0.2"/>
    <row r="3073" ht="12.75" customHeight="1" x14ac:dyDescent="0.2"/>
    <row r="3074" ht="12.75" customHeight="1" x14ac:dyDescent="0.2"/>
    <row r="3075" ht="12.75" customHeight="1" x14ac:dyDescent="0.2"/>
    <row r="3076" ht="12.75" customHeight="1" x14ac:dyDescent="0.2"/>
    <row r="3077" ht="12.75" customHeight="1" x14ac:dyDescent="0.2"/>
    <row r="3078" ht="12.75" customHeight="1" x14ac:dyDescent="0.2"/>
    <row r="3079" ht="12.75" customHeight="1" x14ac:dyDescent="0.2"/>
    <row r="3080" ht="12.75" customHeight="1" x14ac:dyDescent="0.2"/>
    <row r="3081" ht="12.75" customHeight="1" x14ac:dyDescent="0.2"/>
    <row r="3082" ht="12.75" customHeight="1" x14ac:dyDescent="0.2"/>
    <row r="3083" ht="12.75" customHeight="1" x14ac:dyDescent="0.2"/>
    <row r="3084" ht="12.75" customHeight="1" x14ac:dyDescent="0.2"/>
    <row r="3085" ht="12.75" customHeight="1" x14ac:dyDescent="0.2"/>
    <row r="3086" ht="12.75" customHeight="1" x14ac:dyDescent="0.2"/>
    <row r="3087" ht="12.75" customHeight="1" x14ac:dyDescent="0.2"/>
    <row r="3088" ht="12.75" customHeight="1" x14ac:dyDescent="0.2"/>
    <row r="3089" ht="12.75" customHeight="1" x14ac:dyDescent="0.2"/>
    <row r="3090" ht="12.75" customHeight="1" x14ac:dyDescent="0.2"/>
    <row r="3091" ht="12.75" customHeight="1" x14ac:dyDescent="0.2"/>
    <row r="3092" ht="12.75" customHeight="1" x14ac:dyDescent="0.2"/>
    <row r="3093" ht="12.75" customHeight="1" x14ac:dyDescent="0.2"/>
    <row r="3094" ht="12.75" customHeight="1" x14ac:dyDescent="0.2"/>
    <row r="3095" ht="12.75" customHeight="1" x14ac:dyDescent="0.2"/>
    <row r="3096" ht="12.75" customHeight="1" x14ac:dyDescent="0.2"/>
    <row r="3097" ht="12.75" customHeight="1" x14ac:dyDescent="0.2"/>
    <row r="3098" ht="12.75" customHeight="1" x14ac:dyDescent="0.2"/>
    <row r="3099" ht="12.75" customHeight="1" x14ac:dyDescent="0.2"/>
    <row r="3100" ht="12.75" customHeight="1" x14ac:dyDescent="0.2"/>
    <row r="3101" ht="12.75" customHeight="1" x14ac:dyDescent="0.2"/>
    <row r="3102" ht="12.75" customHeight="1" x14ac:dyDescent="0.2"/>
    <row r="3103" ht="12.75" customHeight="1" x14ac:dyDescent="0.2"/>
    <row r="3104" ht="12.75" customHeight="1" x14ac:dyDescent="0.2"/>
    <row r="3105" ht="12.75" customHeight="1" x14ac:dyDescent="0.2"/>
    <row r="3106" ht="12.75" customHeight="1" x14ac:dyDescent="0.2"/>
    <row r="3107" ht="12.75" customHeight="1" x14ac:dyDescent="0.2"/>
    <row r="3108" ht="12.75" customHeight="1" x14ac:dyDescent="0.2"/>
    <row r="3109" ht="12.75" customHeight="1" x14ac:dyDescent="0.2"/>
    <row r="3110" ht="12.75" customHeight="1" x14ac:dyDescent="0.2"/>
    <row r="3111" ht="12.75" customHeight="1" x14ac:dyDescent="0.2"/>
    <row r="3112" ht="12.75" customHeight="1" x14ac:dyDescent="0.2"/>
    <row r="3113" ht="12.75" customHeight="1" x14ac:dyDescent="0.2"/>
    <row r="3114" ht="12.75" customHeight="1" x14ac:dyDescent="0.2"/>
    <row r="3115" ht="12.75" customHeight="1" x14ac:dyDescent="0.2"/>
    <row r="3116" ht="12.75" customHeight="1" x14ac:dyDescent="0.2"/>
    <row r="3117" ht="12.75" customHeight="1" x14ac:dyDescent="0.2"/>
    <row r="3118" ht="12.75" customHeight="1" x14ac:dyDescent="0.2"/>
    <row r="3119" ht="12.75" customHeight="1" x14ac:dyDescent="0.2"/>
    <row r="3120" ht="12.75" customHeight="1" x14ac:dyDescent="0.2"/>
    <row r="3121" ht="12.75" customHeight="1" x14ac:dyDescent="0.2"/>
    <row r="3122" ht="12.75" customHeight="1" x14ac:dyDescent="0.2"/>
    <row r="3123" ht="12.75" customHeight="1" x14ac:dyDescent="0.2"/>
    <row r="3124" ht="12.75" customHeight="1" x14ac:dyDescent="0.2"/>
    <row r="3125" ht="12.75" customHeight="1" x14ac:dyDescent="0.2"/>
    <row r="3126" ht="12.75" customHeight="1" x14ac:dyDescent="0.2"/>
    <row r="3127" ht="12.75" customHeight="1" x14ac:dyDescent="0.2"/>
    <row r="3128" ht="12.75" customHeight="1" x14ac:dyDescent="0.2"/>
    <row r="3129" ht="12.75" customHeight="1" x14ac:dyDescent="0.2"/>
    <row r="3130" ht="12.75" customHeight="1" x14ac:dyDescent="0.2"/>
    <row r="3131" ht="12.75" customHeight="1" x14ac:dyDescent="0.2"/>
    <row r="3132" ht="12.75" customHeight="1" x14ac:dyDescent="0.2"/>
    <row r="3133" ht="12.75" customHeight="1" x14ac:dyDescent="0.2"/>
    <row r="3134" ht="12.75" customHeight="1" x14ac:dyDescent="0.2"/>
    <row r="3135" ht="12.75" customHeight="1" x14ac:dyDescent="0.2"/>
    <row r="3136" ht="12.75" customHeight="1" x14ac:dyDescent="0.2"/>
    <row r="3137" ht="12.75" customHeight="1" x14ac:dyDescent="0.2"/>
    <row r="3138" ht="12.75" customHeight="1" x14ac:dyDescent="0.2"/>
    <row r="3139" ht="12.75" customHeight="1" x14ac:dyDescent="0.2"/>
    <row r="3140" ht="12.75" customHeight="1" x14ac:dyDescent="0.2"/>
    <row r="3141" ht="12.75" customHeight="1" x14ac:dyDescent="0.2"/>
    <row r="3142" ht="12.75" customHeight="1" x14ac:dyDescent="0.2"/>
    <row r="3143" ht="12.75" customHeight="1" x14ac:dyDescent="0.2"/>
    <row r="3144" ht="12.75" customHeight="1" x14ac:dyDescent="0.2"/>
    <row r="3145" ht="12.75" customHeight="1" x14ac:dyDescent="0.2"/>
    <row r="3146" ht="12.75" customHeight="1" x14ac:dyDescent="0.2"/>
    <row r="3147" ht="12.75" customHeight="1" x14ac:dyDescent="0.2"/>
    <row r="3148" ht="12.75" customHeight="1" x14ac:dyDescent="0.2"/>
    <row r="3149" ht="12.75" customHeight="1" x14ac:dyDescent="0.2"/>
    <row r="3150" ht="12.75" customHeight="1" x14ac:dyDescent="0.2"/>
    <row r="3151" ht="12.75" customHeight="1" x14ac:dyDescent="0.2"/>
    <row r="3152" ht="12.75" customHeight="1" x14ac:dyDescent="0.2"/>
    <row r="3153" ht="12.75" customHeight="1" x14ac:dyDescent="0.2"/>
    <row r="3154" ht="12.75" customHeight="1" x14ac:dyDescent="0.2"/>
    <row r="3155" ht="12.75" customHeight="1" x14ac:dyDescent="0.2"/>
    <row r="3156" ht="12.75" customHeight="1" x14ac:dyDescent="0.2"/>
    <row r="3157" ht="12.75" customHeight="1" x14ac:dyDescent="0.2"/>
    <row r="3158" ht="12.75" customHeight="1" x14ac:dyDescent="0.2"/>
    <row r="3159" ht="12.75" customHeight="1" x14ac:dyDescent="0.2"/>
    <row r="3160" ht="12.75" customHeight="1" x14ac:dyDescent="0.2"/>
    <row r="3161" ht="12.75" customHeight="1" x14ac:dyDescent="0.2"/>
    <row r="3162" ht="12.75" customHeight="1" x14ac:dyDescent="0.2"/>
    <row r="3163" ht="12.75" customHeight="1" x14ac:dyDescent="0.2"/>
    <row r="3164" ht="12.75" customHeight="1" x14ac:dyDescent="0.2"/>
    <row r="3165" ht="12.75" customHeight="1" x14ac:dyDescent="0.2"/>
    <row r="3166" ht="12.75" customHeight="1" x14ac:dyDescent="0.2"/>
    <row r="3167" ht="12.75" customHeight="1" x14ac:dyDescent="0.2"/>
    <row r="3168" ht="12.75" customHeight="1" x14ac:dyDescent="0.2"/>
    <row r="3169" ht="12.75" customHeight="1" x14ac:dyDescent="0.2"/>
    <row r="3170" ht="12.75" customHeight="1" x14ac:dyDescent="0.2"/>
    <row r="3171" ht="12.75" customHeight="1" x14ac:dyDescent="0.2"/>
    <row r="3172" ht="12.75" customHeight="1" x14ac:dyDescent="0.2"/>
    <row r="3173" ht="12.75" customHeight="1" x14ac:dyDescent="0.2"/>
    <row r="3174" ht="12.75" customHeight="1" x14ac:dyDescent="0.2"/>
    <row r="3175" ht="12.75" customHeight="1" x14ac:dyDescent="0.2"/>
    <row r="3176" ht="12.75" customHeight="1" x14ac:dyDescent="0.2"/>
    <row r="3177" ht="12.75" customHeight="1" x14ac:dyDescent="0.2"/>
    <row r="3178" ht="12.75" customHeight="1" x14ac:dyDescent="0.2"/>
    <row r="3179" ht="12.75" customHeight="1" x14ac:dyDescent="0.2"/>
    <row r="3180" ht="12.75" customHeight="1" x14ac:dyDescent="0.2"/>
    <row r="3181" ht="12.75" customHeight="1" x14ac:dyDescent="0.2"/>
    <row r="3182" ht="12.75" customHeight="1" x14ac:dyDescent="0.2"/>
    <row r="3183" ht="12.75" customHeight="1" x14ac:dyDescent="0.2"/>
    <row r="3184" ht="12.75" customHeight="1" x14ac:dyDescent="0.2"/>
    <row r="3185" ht="12.75" customHeight="1" x14ac:dyDescent="0.2"/>
    <row r="3186" ht="12.75" customHeight="1" x14ac:dyDescent="0.2"/>
    <row r="3187" ht="12.75" customHeight="1" x14ac:dyDescent="0.2"/>
    <row r="3188" ht="12.75" customHeight="1" x14ac:dyDescent="0.2"/>
    <row r="3189" ht="12.75" customHeight="1" x14ac:dyDescent="0.2"/>
    <row r="3190" ht="12.75" customHeight="1" x14ac:dyDescent="0.2"/>
    <row r="3191" ht="12.75" customHeight="1" x14ac:dyDescent="0.2"/>
    <row r="3192" ht="12.75" customHeight="1" x14ac:dyDescent="0.2"/>
    <row r="3193" ht="12.75" customHeight="1" x14ac:dyDescent="0.2"/>
    <row r="3194" ht="12.75" customHeight="1" x14ac:dyDescent="0.2"/>
    <row r="3195" ht="12.75" customHeight="1" x14ac:dyDescent="0.2"/>
    <row r="3196" ht="12.75" customHeight="1" x14ac:dyDescent="0.2"/>
    <row r="3197" ht="12.75" customHeight="1" x14ac:dyDescent="0.2"/>
    <row r="3198" ht="12.75" customHeight="1" x14ac:dyDescent="0.2"/>
    <row r="3199" ht="12.75" customHeight="1" x14ac:dyDescent="0.2"/>
    <row r="3200" ht="12.75" customHeight="1" x14ac:dyDescent="0.2"/>
    <row r="3201" ht="12.75" customHeight="1" x14ac:dyDescent="0.2"/>
    <row r="3202" ht="12.75" customHeight="1" x14ac:dyDescent="0.2"/>
    <row r="3203" ht="12.75" customHeight="1" x14ac:dyDescent="0.2"/>
    <row r="3204" ht="12.75" customHeight="1" x14ac:dyDescent="0.2"/>
    <row r="3205" ht="12.75" customHeight="1" x14ac:dyDescent="0.2"/>
    <row r="3206" ht="12.75" customHeight="1" x14ac:dyDescent="0.2"/>
    <row r="3207" ht="12.75" customHeight="1" x14ac:dyDescent="0.2"/>
    <row r="3208" ht="12.75" customHeight="1" x14ac:dyDescent="0.2"/>
    <row r="3209" ht="12.75" customHeight="1" x14ac:dyDescent="0.2"/>
    <row r="3210" ht="12.75" customHeight="1" x14ac:dyDescent="0.2"/>
    <row r="3211" ht="12.75" customHeight="1" x14ac:dyDescent="0.2"/>
    <row r="3212" ht="12.75" customHeight="1" x14ac:dyDescent="0.2"/>
    <row r="3213" ht="12.75" customHeight="1" x14ac:dyDescent="0.2"/>
    <row r="3214" ht="12.75" customHeight="1" x14ac:dyDescent="0.2"/>
    <row r="3215" ht="12.75" customHeight="1" x14ac:dyDescent="0.2"/>
    <row r="3216" ht="12.75" customHeight="1" x14ac:dyDescent="0.2"/>
    <row r="3217" ht="12.75" customHeight="1" x14ac:dyDescent="0.2"/>
    <row r="3218" ht="12.75" customHeight="1" x14ac:dyDescent="0.2"/>
    <row r="3219" ht="12.75" customHeight="1" x14ac:dyDescent="0.2"/>
    <row r="3220" ht="12.75" customHeight="1" x14ac:dyDescent="0.2"/>
    <row r="3221" ht="12.75" customHeight="1" x14ac:dyDescent="0.2"/>
    <row r="3222" ht="12.75" customHeight="1" x14ac:dyDescent="0.2"/>
    <row r="3223" ht="12.75" customHeight="1" x14ac:dyDescent="0.2"/>
    <row r="3224" ht="12.75" customHeight="1" x14ac:dyDescent="0.2"/>
    <row r="3225" ht="12.75" customHeight="1" x14ac:dyDescent="0.2"/>
    <row r="3226" ht="12.75" customHeight="1" x14ac:dyDescent="0.2"/>
    <row r="3227" ht="12.75" customHeight="1" x14ac:dyDescent="0.2"/>
    <row r="3228" ht="12.75" customHeight="1" x14ac:dyDescent="0.2"/>
    <row r="3229" ht="12.75" customHeight="1" x14ac:dyDescent="0.2"/>
    <row r="3230" ht="12.75" customHeight="1" x14ac:dyDescent="0.2"/>
    <row r="3231" ht="12.75" customHeight="1" x14ac:dyDescent="0.2"/>
    <row r="3232" ht="12.75" customHeight="1" x14ac:dyDescent="0.2"/>
    <row r="3233" ht="12.75" customHeight="1" x14ac:dyDescent="0.2"/>
    <row r="3234" ht="12.75" customHeight="1" x14ac:dyDescent="0.2"/>
    <row r="3235" ht="12.75" customHeight="1" x14ac:dyDescent="0.2"/>
    <row r="3236" ht="12.75" customHeight="1" x14ac:dyDescent="0.2"/>
    <row r="3237" ht="12.75" customHeight="1" x14ac:dyDescent="0.2"/>
    <row r="3238" ht="12.75" customHeight="1" x14ac:dyDescent="0.2"/>
    <row r="3239" ht="12.75" customHeight="1" x14ac:dyDescent="0.2"/>
    <row r="3240" ht="12.75" customHeight="1" x14ac:dyDescent="0.2"/>
    <row r="3241" ht="12.75" customHeight="1" x14ac:dyDescent="0.2"/>
    <row r="3242" ht="12.75" customHeight="1" x14ac:dyDescent="0.2"/>
    <row r="3243" ht="12.75" customHeight="1" x14ac:dyDescent="0.2"/>
    <row r="3244" ht="12.75" customHeight="1" x14ac:dyDescent="0.2"/>
    <row r="3245" ht="12.75" customHeight="1" x14ac:dyDescent="0.2"/>
    <row r="3246" ht="12.75" customHeight="1" x14ac:dyDescent="0.2"/>
    <row r="3247" ht="12.75" customHeight="1" x14ac:dyDescent="0.2"/>
    <row r="3248" ht="12.75" customHeight="1" x14ac:dyDescent="0.2"/>
    <row r="3249" ht="12.75" customHeight="1" x14ac:dyDescent="0.2"/>
    <row r="3250" ht="12.75" customHeight="1" x14ac:dyDescent="0.2"/>
    <row r="3251" ht="12.75" customHeight="1" x14ac:dyDescent="0.2"/>
    <row r="3252" ht="12.75" customHeight="1" x14ac:dyDescent="0.2"/>
    <row r="3253" ht="12.75" customHeight="1" x14ac:dyDescent="0.2"/>
    <row r="3254" ht="12.75" customHeight="1" x14ac:dyDescent="0.2"/>
    <row r="3255" ht="12.75" customHeight="1" x14ac:dyDescent="0.2"/>
    <row r="3256" ht="12.75" customHeight="1" x14ac:dyDescent="0.2"/>
    <row r="3257" ht="12.75" customHeight="1" x14ac:dyDescent="0.2"/>
    <row r="3258" ht="12.75" customHeight="1" x14ac:dyDescent="0.2"/>
    <row r="3259" ht="12.75" customHeight="1" x14ac:dyDescent="0.2"/>
    <row r="3260" ht="12.75" customHeight="1" x14ac:dyDescent="0.2"/>
    <row r="3261" ht="12.75" customHeight="1" x14ac:dyDescent="0.2"/>
    <row r="3262" ht="12.75" customHeight="1" x14ac:dyDescent="0.2"/>
    <row r="3263" ht="12.75" customHeight="1" x14ac:dyDescent="0.2"/>
    <row r="3264" ht="12.75" customHeight="1" x14ac:dyDescent="0.2"/>
    <row r="3265" ht="12.75" customHeight="1" x14ac:dyDescent="0.2"/>
    <row r="3266" ht="12.75" customHeight="1" x14ac:dyDescent="0.2"/>
    <row r="3267" ht="12.75" customHeight="1" x14ac:dyDescent="0.2"/>
    <row r="3268" ht="12.75" customHeight="1" x14ac:dyDescent="0.2"/>
    <row r="3269" ht="12.75" customHeight="1" x14ac:dyDescent="0.2"/>
    <row r="3270" ht="12.75" customHeight="1" x14ac:dyDescent="0.2"/>
    <row r="3271" ht="12.75" customHeight="1" x14ac:dyDescent="0.2"/>
    <row r="3272" ht="12.75" customHeight="1" x14ac:dyDescent="0.2"/>
    <row r="3273" ht="12.75" customHeight="1" x14ac:dyDescent="0.2"/>
    <row r="3274" ht="12.75" customHeight="1" x14ac:dyDescent="0.2"/>
    <row r="3275" ht="12.75" customHeight="1" x14ac:dyDescent="0.2"/>
    <row r="3276" ht="12.75" customHeight="1" x14ac:dyDescent="0.2"/>
    <row r="3277" ht="12.75" customHeight="1" x14ac:dyDescent="0.2"/>
    <row r="3278" ht="12.75" customHeight="1" x14ac:dyDescent="0.2"/>
    <row r="3279" ht="12.75" customHeight="1" x14ac:dyDescent="0.2"/>
    <row r="3280" ht="12.75" customHeight="1" x14ac:dyDescent="0.2"/>
    <row r="3281" ht="12.75" customHeight="1" x14ac:dyDescent="0.2"/>
    <row r="3282" ht="12.75" customHeight="1" x14ac:dyDescent="0.2"/>
    <row r="3283" ht="12.75" customHeight="1" x14ac:dyDescent="0.2"/>
    <row r="3284" ht="12.75" customHeight="1" x14ac:dyDescent="0.2"/>
    <row r="3285" ht="12.75" customHeight="1" x14ac:dyDescent="0.2"/>
    <row r="3286" ht="12.75" customHeight="1" x14ac:dyDescent="0.2"/>
    <row r="3287" ht="12.75" customHeight="1" x14ac:dyDescent="0.2"/>
    <row r="3288" ht="12.75" customHeight="1" x14ac:dyDescent="0.2"/>
    <row r="3289" ht="12.75" customHeight="1" x14ac:dyDescent="0.2"/>
    <row r="3290" ht="12.75" customHeight="1" x14ac:dyDescent="0.2"/>
    <row r="3291" ht="12.75" customHeight="1" x14ac:dyDescent="0.2"/>
    <row r="3292" ht="12.75" customHeight="1" x14ac:dyDescent="0.2"/>
    <row r="3293" ht="12.75" customHeight="1" x14ac:dyDescent="0.2"/>
    <row r="3294" ht="12.75" customHeight="1" x14ac:dyDescent="0.2"/>
    <row r="3295" ht="12.75" customHeight="1" x14ac:dyDescent="0.2"/>
    <row r="3296" ht="12.75" customHeight="1" x14ac:dyDescent="0.2"/>
    <row r="3297" ht="12.75" customHeight="1" x14ac:dyDescent="0.2"/>
    <row r="3298" ht="12.75" customHeight="1" x14ac:dyDescent="0.2"/>
    <row r="3299" ht="12.75" customHeight="1" x14ac:dyDescent="0.2"/>
    <row r="3300" ht="12.75" customHeight="1" x14ac:dyDescent="0.2"/>
    <row r="3301" ht="12.75" customHeight="1" x14ac:dyDescent="0.2"/>
    <row r="3302" ht="12.75" customHeight="1" x14ac:dyDescent="0.2"/>
    <row r="3303" ht="12.75" customHeight="1" x14ac:dyDescent="0.2"/>
    <row r="3304" ht="12.75" customHeight="1" x14ac:dyDescent="0.2"/>
    <row r="3305" ht="12.75" customHeight="1" x14ac:dyDescent="0.2"/>
    <row r="3306" ht="12.75" customHeight="1" x14ac:dyDescent="0.2"/>
    <row r="3307" ht="12.75" customHeight="1" x14ac:dyDescent="0.2"/>
    <row r="3308" ht="12.75" customHeight="1" x14ac:dyDescent="0.2"/>
    <row r="3309" ht="12.75" customHeight="1" x14ac:dyDescent="0.2"/>
    <row r="3310" ht="12.75" customHeight="1" x14ac:dyDescent="0.2"/>
    <row r="3311" ht="12.75" customHeight="1" x14ac:dyDescent="0.2"/>
    <row r="3312" ht="12.75" customHeight="1" x14ac:dyDescent="0.2"/>
    <row r="3313" ht="12.75" customHeight="1" x14ac:dyDescent="0.2"/>
    <row r="3314" ht="12.75" customHeight="1" x14ac:dyDescent="0.2"/>
    <row r="3315" ht="12.75" customHeight="1" x14ac:dyDescent="0.2"/>
    <row r="3316" ht="12.75" customHeight="1" x14ac:dyDescent="0.2"/>
    <row r="3317" ht="12.75" customHeight="1" x14ac:dyDescent="0.2"/>
    <row r="3318" ht="12.75" customHeight="1" x14ac:dyDescent="0.2"/>
    <row r="3319" ht="12.75" customHeight="1" x14ac:dyDescent="0.2"/>
    <row r="3320" ht="12.75" customHeight="1" x14ac:dyDescent="0.2"/>
    <row r="3321" ht="12.75" customHeight="1" x14ac:dyDescent="0.2"/>
    <row r="3322" ht="12.75" customHeight="1" x14ac:dyDescent="0.2"/>
    <row r="3323" ht="12.75" customHeight="1" x14ac:dyDescent="0.2"/>
    <row r="3324" ht="12.75" customHeight="1" x14ac:dyDescent="0.2"/>
    <row r="3325" ht="12.75" customHeight="1" x14ac:dyDescent="0.2"/>
    <row r="3326" ht="12.75" customHeight="1" x14ac:dyDescent="0.2"/>
    <row r="3327" ht="12.75" customHeight="1" x14ac:dyDescent="0.2"/>
    <row r="3328" ht="12.75" customHeight="1" x14ac:dyDescent="0.2"/>
    <row r="3329" ht="12.75" customHeight="1" x14ac:dyDescent="0.2"/>
    <row r="3330" ht="12.75" customHeight="1" x14ac:dyDescent="0.2"/>
    <row r="3331" ht="12.75" customHeight="1" x14ac:dyDescent="0.2"/>
    <row r="3332" ht="12.75" customHeight="1" x14ac:dyDescent="0.2"/>
    <row r="3333" ht="12.75" customHeight="1" x14ac:dyDescent="0.2"/>
    <row r="3334" ht="12.75" customHeight="1" x14ac:dyDescent="0.2"/>
    <row r="3335" ht="12.75" customHeight="1" x14ac:dyDescent="0.2"/>
    <row r="3336" ht="12.75" customHeight="1" x14ac:dyDescent="0.2"/>
    <row r="3337" ht="12.75" customHeight="1" x14ac:dyDescent="0.2"/>
    <row r="3338" ht="12.75" customHeight="1" x14ac:dyDescent="0.2"/>
    <row r="3339" ht="12.75" customHeight="1" x14ac:dyDescent="0.2"/>
    <row r="3340" ht="12.75" customHeight="1" x14ac:dyDescent="0.2"/>
    <row r="3341" ht="12.75" customHeight="1" x14ac:dyDescent="0.2"/>
    <row r="3342" ht="12.75" customHeight="1" x14ac:dyDescent="0.2"/>
    <row r="3343" ht="12.75" customHeight="1" x14ac:dyDescent="0.2"/>
    <row r="3344" ht="12.75" customHeight="1" x14ac:dyDescent="0.2"/>
    <row r="3345" ht="12.75" customHeight="1" x14ac:dyDescent="0.2"/>
    <row r="3346" ht="12.75" customHeight="1" x14ac:dyDescent="0.2"/>
    <row r="3347" ht="12.75" customHeight="1" x14ac:dyDescent="0.2"/>
    <row r="3348" ht="12.75" customHeight="1" x14ac:dyDescent="0.2"/>
    <row r="3349" ht="12.75" customHeight="1" x14ac:dyDescent="0.2"/>
    <row r="3350" ht="12.75" customHeight="1" x14ac:dyDescent="0.2"/>
    <row r="3351" ht="12.75" customHeight="1" x14ac:dyDescent="0.2"/>
    <row r="3352" ht="12.75" customHeight="1" x14ac:dyDescent="0.2"/>
    <row r="3353" ht="12.75" customHeight="1" x14ac:dyDescent="0.2"/>
    <row r="3354" ht="12.75" customHeight="1" x14ac:dyDescent="0.2"/>
    <row r="3355" ht="12.75" customHeight="1" x14ac:dyDescent="0.2"/>
    <row r="3356" ht="12.75" customHeight="1" x14ac:dyDescent="0.2"/>
    <row r="3357" ht="12.75" customHeight="1" x14ac:dyDescent="0.2"/>
    <row r="3358" ht="12.75" customHeight="1" x14ac:dyDescent="0.2"/>
    <row r="3359" ht="12.75" customHeight="1" x14ac:dyDescent="0.2"/>
    <row r="3360" ht="12.75" customHeight="1" x14ac:dyDescent="0.2"/>
    <row r="3361" ht="12.75" customHeight="1" x14ac:dyDescent="0.2"/>
    <row r="3362" ht="12.75" customHeight="1" x14ac:dyDescent="0.2"/>
    <row r="3363" ht="12.75" customHeight="1" x14ac:dyDescent="0.2"/>
    <row r="3364" ht="12.75" customHeight="1" x14ac:dyDescent="0.2"/>
    <row r="3365" ht="12.75" customHeight="1" x14ac:dyDescent="0.2"/>
    <row r="3366" ht="12.75" customHeight="1" x14ac:dyDescent="0.2"/>
    <row r="3367" ht="12.75" customHeight="1" x14ac:dyDescent="0.2"/>
    <row r="3368" ht="12.75" customHeight="1" x14ac:dyDescent="0.2"/>
    <row r="3369" ht="12.75" customHeight="1" x14ac:dyDescent="0.2"/>
    <row r="3370" ht="12.75" customHeight="1" x14ac:dyDescent="0.2"/>
    <row r="3371" ht="12.75" customHeight="1" x14ac:dyDescent="0.2"/>
    <row r="3372" ht="12.75" customHeight="1" x14ac:dyDescent="0.2"/>
    <row r="3373" ht="12.75" customHeight="1" x14ac:dyDescent="0.2"/>
    <row r="3374" ht="12.75" customHeight="1" x14ac:dyDescent="0.2"/>
    <row r="3375" ht="12.75" customHeight="1" x14ac:dyDescent="0.2"/>
    <row r="3376" ht="12.75" customHeight="1" x14ac:dyDescent="0.2"/>
    <row r="3377" ht="12.75" customHeight="1" x14ac:dyDescent="0.2"/>
    <row r="3378" ht="12.75" customHeight="1" x14ac:dyDescent="0.2"/>
    <row r="3379" ht="12.75" customHeight="1" x14ac:dyDescent="0.2"/>
    <row r="3380" ht="12.75" customHeight="1" x14ac:dyDescent="0.2"/>
    <row r="3381" ht="12.75" customHeight="1" x14ac:dyDescent="0.2"/>
    <row r="3382" ht="12.75" customHeight="1" x14ac:dyDescent="0.2"/>
    <row r="3383" ht="12.75" customHeight="1" x14ac:dyDescent="0.2"/>
    <row r="3384" ht="12.75" customHeight="1" x14ac:dyDescent="0.2"/>
    <row r="3385" ht="12.75" customHeight="1" x14ac:dyDescent="0.2"/>
    <row r="3386" ht="12.75" customHeight="1" x14ac:dyDescent="0.2"/>
    <row r="3387" ht="12.75" customHeight="1" x14ac:dyDescent="0.2"/>
    <row r="3388" ht="12.75" customHeight="1" x14ac:dyDescent="0.2"/>
    <row r="3389" ht="12.75" customHeight="1" x14ac:dyDescent="0.2"/>
    <row r="3390" ht="12.75" customHeight="1" x14ac:dyDescent="0.2"/>
    <row r="3391" ht="12.75" customHeight="1" x14ac:dyDescent="0.2"/>
    <row r="3392" ht="12.75" customHeight="1" x14ac:dyDescent="0.2"/>
    <row r="3393" ht="12.75" customHeight="1" x14ac:dyDescent="0.2"/>
    <row r="3394" ht="12.75" customHeight="1" x14ac:dyDescent="0.2"/>
    <row r="3395" ht="12.75" customHeight="1" x14ac:dyDescent="0.2"/>
    <row r="3396" ht="12.75" customHeight="1" x14ac:dyDescent="0.2"/>
    <row r="3397" ht="12.75" customHeight="1" x14ac:dyDescent="0.2"/>
    <row r="3398" ht="12.75" customHeight="1" x14ac:dyDescent="0.2"/>
    <row r="3399" ht="12.75" customHeight="1" x14ac:dyDescent="0.2"/>
    <row r="3400" ht="12.75" customHeight="1" x14ac:dyDescent="0.2"/>
    <row r="3401" ht="12.75" customHeight="1" x14ac:dyDescent="0.2"/>
    <row r="3402" ht="12.75" customHeight="1" x14ac:dyDescent="0.2"/>
    <row r="3403" ht="12.75" customHeight="1" x14ac:dyDescent="0.2"/>
    <row r="3404" ht="12.75" customHeight="1" x14ac:dyDescent="0.2"/>
    <row r="3405" ht="12.75" customHeight="1" x14ac:dyDescent="0.2"/>
    <row r="3406" ht="12.75" customHeight="1" x14ac:dyDescent="0.2"/>
    <row r="3407" ht="12.75" customHeight="1" x14ac:dyDescent="0.2"/>
    <row r="3408" ht="12.75" customHeight="1" x14ac:dyDescent="0.2"/>
    <row r="3409" ht="12.75" customHeight="1" x14ac:dyDescent="0.2"/>
    <row r="3410" ht="12.75" customHeight="1" x14ac:dyDescent="0.2"/>
    <row r="3411" ht="12.75" customHeight="1" x14ac:dyDescent="0.2"/>
    <row r="3412" ht="12.75" customHeight="1" x14ac:dyDescent="0.2"/>
    <row r="3413" ht="12.75" customHeight="1" x14ac:dyDescent="0.2"/>
    <row r="3414" ht="12.75" customHeight="1" x14ac:dyDescent="0.2"/>
    <row r="3415" ht="12.75" customHeight="1" x14ac:dyDescent="0.2"/>
    <row r="3416" ht="12.75" customHeight="1" x14ac:dyDescent="0.2"/>
    <row r="3417" ht="12.75" customHeight="1" x14ac:dyDescent="0.2"/>
    <row r="3418" ht="12.75" customHeight="1" x14ac:dyDescent="0.2"/>
    <row r="3419" ht="12.75" customHeight="1" x14ac:dyDescent="0.2"/>
    <row r="3420" ht="12.75" customHeight="1" x14ac:dyDescent="0.2"/>
    <row r="3421" ht="12.75" customHeight="1" x14ac:dyDescent="0.2"/>
    <row r="3422" ht="12.75" customHeight="1" x14ac:dyDescent="0.2"/>
    <row r="3423" ht="12.75" customHeight="1" x14ac:dyDescent="0.2"/>
    <row r="3424" ht="12.75" customHeight="1" x14ac:dyDescent="0.2"/>
    <row r="3425" ht="12.75" customHeight="1" x14ac:dyDescent="0.2"/>
    <row r="3426" ht="12.75" customHeight="1" x14ac:dyDescent="0.2"/>
    <row r="3427" ht="12.75" customHeight="1" x14ac:dyDescent="0.2"/>
    <row r="3428" ht="12.75" customHeight="1" x14ac:dyDescent="0.2"/>
    <row r="3429" ht="12.75" customHeight="1" x14ac:dyDescent="0.2"/>
    <row r="3430" ht="12.75" customHeight="1" x14ac:dyDescent="0.2"/>
    <row r="3431" ht="12.75" customHeight="1" x14ac:dyDescent="0.2"/>
    <row r="3432" ht="12.75" customHeight="1" x14ac:dyDescent="0.2"/>
    <row r="3433" ht="12.75" customHeight="1" x14ac:dyDescent="0.2"/>
    <row r="3434" ht="12.75" customHeight="1" x14ac:dyDescent="0.2"/>
    <row r="3435" ht="12.75" customHeight="1" x14ac:dyDescent="0.2"/>
    <row r="3436" ht="12.75" customHeight="1" x14ac:dyDescent="0.2"/>
    <row r="3437" ht="12.75" customHeight="1" x14ac:dyDescent="0.2"/>
    <row r="3438" ht="12.75" customHeight="1" x14ac:dyDescent="0.2"/>
    <row r="3439" ht="12.75" customHeight="1" x14ac:dyDescent="0.2"/>
    <row r="3440" ht="12.75" customHeight="1" x14ac:dyDescent="0.2"/>
    <row r="3441" ht="12.75" customHeight="1" x14ac:dyDescent="0.2"/>
    <row r="3442" ht="12.75" customHeight="1" x14ac:dyDescent="0.2"/>
    <row r="3443" ht="12.75" customHeight="1" x14ac:dyDescent="0.2"/>
    <row r="3444" ht="12.75" customHeight="1" x14ac:dyDescent="0.2"/>
    <row r="3445" ht="12.75" customHeight="1" x14ac:dyDescent="0.2"/>
    <row r="3446" ht="12.75" customHeight="1" x14ac:dyDescent="0.2"/>
    <row r="3447" ht="12.75" customHeight="1" x14ac:dyDescent="0.2"/>
    <row r="3448" ht="12.75" customHeight="1" x14ac:dyDescent="0.2"/>
    <row r="3449" ht="12.75" customHeight="1" x14ac:dyDescent="0.2"/>
    <row r="3450" ht="12.75" customHeight="1" x14ac:dyDescent="0.2"/>
    <row r="3451" ht="12.75" customHeight="1" x14ac:dyDescent="0.2"/>
    <row r="3452" ht="12.75" customHeight="1" x14ac:dyDescent="0.2"/>
    <row r="3453" ht="12.75" customHeight="1" x14ac:dyDescent="0.2"/>
    <row r="3454" ht="12.75" customHeight="1" x14ac:dyDescent="0.2"/>
    <row r="3455" ht="12.75" customHeight="1" x14ac:dyDescent="0.2"/>
    <row r="3456" ht="12.75" customHeight="1" x14ac:dyDescent="0.2"/>
    <row r="3457" ht="12.75" customHeight="1" x14ac:dyDescent="0.2"/>
    <row r="3458" ht="12.75" customHeight="1" x14ac:dyDescent="0.2"/>
    <row r="3459" ht="12.75" customHeight="1" x14ac:dyDescent="0.2"/>
    <row r="3460" ht="12.75" customHeight="1" x14ac:dyDescent="0.2"/>
    <row r="3461" ht="12.75" customHeight="1" x14ac:dyDescent="0.2"/>
    <row r="3462" ht="12.75" customHeight="1" x14ac:dyDescent="0.2"/>
    <row r="3463" ht="12.75" customHeight="1" x14ac:dyDescent="0.2"/>
    <row r="3464" ht="12.75" customHeight="1" x14ac:dyDescent="0.2"/>
    <row r="3465" ht="12.75" customHeight="1" x14ac:dyDescent="0.2"/>
    <row r="3466" ht="12.75" customHeight="1" x14ac:dyDescent="0.2"/>
    <row r="3467" ht="12.75" customHeight="1" x14ac:dyDescent="0.2"/>
    <row r="3468" ht="12.75" customHeight="1" x14ac:dyDescent="0.2"/>
    <row r="3469" ht="12.75" customHeight="1" x14ac:dyDescent="0.2"/>
    <row r="3470" ht="12.75" customHeight="1" x14ac:dyDescent="0.2"/>
    <row r="3471" ht="12.75" customHeight="1" x14ac:dyDescent="0.2"/>
    <row r="3472" ht="12.75" customHeight="1" x14ac:dyDescent="0.2"/>
    <row r="3473" ht="12.75" customHeight="1" x14ac:dyDescent="0.2"/>
    <row r="3474" ht="12.75" customHeight="1" x14ac:dyDescent="0.2"/>
    <row r="3475" ht="12.75" customHeight="1" x14ac:dyDescent="0.2"/>
    <row r="3476" ht="12.75" customHeight="1" x14ac:dyDescent="0.2"/>
    <row r="3477" ht="12.75" customHeight="1" x14ac:dyDescent="0.2"/>
    <row r="3478" ht="12.75" customHeight="1" x14ac:dyDescent="0.2"/>
    <row r="3479" ht="12.75" customHeight="1" x14ac:dyDescent="0.2"/>
    <row r="3480" ht="12.75" customHeight="1" x14ac:dyDescent="0.2"/>
    <row r="3481" ht="12.75" customHeight="1" x14ac:dyDescent="0.2"/>
    <row r="3482" ht="12.75" customHeight="1" x14ac:dyDescent="0.2"/>
    <row r="3483" ht="12.75" customHeight="1" x14ac:dyDescent="0.2"/>
    <row r="3484" ht="12.75" customHeight="1" x14ac:dyDescent="0.2"/>
    <row r="3485" ht="12.75" customHeight="1" x14ac:dyDescent="0.2"/>
    <row r="3486" ht="12.75" customHeight="1" x14ac:dyDescent="0.2"/>
    <row r="3487" ht="12.75" customHeight="1" x14ac:dyDescent="0.2"/>
    <row r="3488" ht="12.75" customHeight="1" x14ac:dyDescent="0.2"/>
    <row r="3489" ht="12.75" customHeight="1" x14ac:dyDescent="0.2"/>
    <row r="3490" ht="12.75" customHeight="1" x14ac:dyDescent="0.2"/>
    <row r="3491" ht="12.75" customHeight="1" x14ac:dyDescent="0.2"/>
    <row r="3492" ht="12.75" customHeight="1" x14ac:dyDescent="0.2"/>
    <row r="3493" ht="12.75" customHeight="1" x14ac:dyDescent="0.2"/>
    <row r="3494" ht="12.75" customHeight="1" x14ac:dyDescent="0.2"/>
    <row r="3495" ht="12.75" customHeight="1" x14ac:dyDescent="0.2"/>
    <row r="3496" ht="12.75" customHeight="1" x14ac:dyDescent="0.2"/>
    <row r="3497" ht="12.75" customHeight="1" x14ac:dyDescent="0.2"/>
    <row r="3498" ht="12.75" customHeight="1" x14ac:dyDescent="0.2"/>
    <row r="3499" ht="12.75" customHeight="1" x14ac:dyDescent="0.2"/>
    <row r="3500" ht="12.75" customHeight="1" x14ac:dyDescent="0.2"/>
    <row r="3501" ht="12.75" customHeight="1" x14ac:dyDescent="0.2"/>
    <row r="3502" ht="12.75" customHeight="1" x14ac:dyDescent="0.2"/>
    <row r="3503" ht="12.75" customHeight="1" x14ac:dyDescent="0.2"/>
    <row r="3504" ht="12.75" customHeight="1" x14ac:dyDescent="0.2"/>
    <row r="3505" ht="12.75" customHeight="1" x14ac:dyDescent="0.2"/>
    <row r="3506" ht="12.75" customHeight="1" x14ac:dyDescent="0.2"/>
    <row r="3507" ht="12.75" customHeight="1" x14ac:dyDescent="0.2"/>
    <row r="3508" ht="12.75" customHeight="1" x14ac:dyDescent="0.2"/>
    <row r="3509" ht="12.75" customHeight="1" x14ac:dyDescent="0.2"/>
    <row r="3510" ht="12.75" customHeight="1" x14ac:dyDescent="0.2"/>
    <row r="3511" ht="12.75" customHeight="1" x14ac:dyDescent="0.2"/>
    <row r="3512" ht="12.75" customHeight="1" x14ac:dyDescent="0.2"/>
    <row r="3513" ht="12.75" customHeight="1" x14ac:dyDescent="0.2"/>
    <row r="3514" ht="12.75" customHeight="1" x14ac:dyDescent="0.2"/>
    <row r="3515" ht="12.75" customHeight="1" x14ac:dyDescent="0.2"/>
    <row r="3516" ht="12.75" customHeight="1" x14ac:dyDescent="0.2"/>
    <row r="3517" ht="12.75" customHeight="1" x14ac:dyDescent="0.2"/>
    <row r="3518" ht="12.75" customHeight="1" x14ac:dyDescent="0.2"/>
    <row r="3519" ht="12.75" customHeight="1" x14ac:dyDescent="0.2"/>
    <row r="3520" ht="12.75" customHeight="1" x14ac:dyDescent="0.2"/>
    <row r="3521" ht="12.75" customHeight="1" x14ac:dyDescent="0.2"/>
    <row r="3522" ht="12.75" customHeight="1" x14ac:dyDescent="0.2"/>
    <row r="3523" ht="12.75" customHeight="1" x14ac:dyDescent="0.2"/>
    <row r="3524" ht="12.75" customHeight="1" x14ac:dyDescent="0.2"/>
    <row r="3525" ht="12.75" customHeight="1" x14ac:dyDescent="0.2"/>
    <row r="3526" ht="12.75" customHeight="1" x14ac:dyDescent="0.2"/>
    <row r="3527" ht="12.75" customHeight="1" x14ac:dyDescent="0.2"/>
    <row r="3528" ht="12.75" customHeight="1" x14ac:dyDescent="0.2"/>
    <row r="3529" ht="12.75" customHeight="1" x14ac:dyDescent="0.2"/>
    <row r="3530" ht="12.75" customHeight="1" x14ac:dyDescent="0.2"/>
    <row r="3531" ht="12.75" customHeight="1" x14ac:dyDescent="0.2"/>
    <row r="3532" ht="12.75" customHeight="1" x14ac:dyDescent="0.2"/>
    <row r="3533" ht="12.75" customHeight="1" x14ac:dyDescent="0.2"/>
    <row r="3534" ht="12.75" customHeight="1" x14ac:dyDescent="0.2"/>
    <row r="3535" ht="12.75" customHeight="1" x14ac:dyDescent="0.2"/>
    <row r="3536" ht="12.75" customHeight="1" x14ac:dyDescent="0.2"/>
    <row r="3537" ht="12.75" customHeight="1" x14ac:dyDescent="0.2"/>
    <row r="3538" ht="12.75" customHeight="1" x14ac:dyDescent="0.2"/>
    <row r="3539" ht="12.75" customHeight="1" x14ac:dyDescent="0.2"/>
    <row r="3540" ht="12.75" customHeight="1" x14ac:dyDescent="0.2"/>
    <row r="3541" ht="12.75" customHeight="1" x14ac:dyDescent="0.2"/>
    <row r="3542" ht="12.75" customHeight="1" x14ac:dyDescent="0.2"/>
    <row r="3543" ht="12.75" customHeight="1" x14ac:dyDescent="0.2"/>
    <row r="3544" ht="12.75" customHeight="1" x14ac:dyDescent="0.2"/>
    <row r="3545" ht="12.75" customHeight="1" x14ac:dyDescent="0.2"/>
    <row r="3546" ht="12.75" customHeight="1" x14ac:dyDescent="0.2"/>
    <row r="3547" ht="12.75" customHeight="1" x14ac:dyDescent="0.2"/>
    <row r="3548" ht="12.75" customHeight="1" x14ac:dyDescent="0.2"/>
    <row r="3549" ht="12.75" customHeight="1" x14ac:dyDescent="0.2"/>
    <row r="3550" ht="12.75" customHeight="1" x14ac:dyDescent="0.2"/>
    <row r="3551" ht="12.75" customHeight="1" x14ac:dyDescent="0.2"/>
    <row r="3552" ht="12.75" customHeight="1" x14ac:dyDescent="0.2"/>
    <row r="3553" ht="12.75" customHeight="1" x14ac:dyDescent="0.2"/>
    <row r="3554" ht="12.75" customHeight="1" x14ac:dyDescent="0.2"/>
    <row r="3555" ht="12.75" customHeight="1" x14ac:dyDescent="0.2"/>
    <row r="3556" ht="12.75" customHeight="1" x14ac:dyDescent="0.2"/>
    <row r="3557" ht="12.75" customHeight="1" x14ac:dyDescent="0.2"/>
    <row r="3558" ht="12.75" customHeight="1" x14ac:dyDescent="0.2"/>
    <row r="3559" ht="12.75" customHeight="1" x14ac:dyDescent="0.2"/>
    <row r="3560" ht="12.75" customHeight="1" x14ac:dyDescent="0.2"/>
    <row r="3561" ht="12.75" customHeight="1" x14ac:dyDescent="0.2"/>
    <row r="3562" ht="12.75" customHeight="1" x14ac:dyDescent="0.2"/>
    <row r="3563" ht="12.75" customHeight="1" x14ac:dyDescent="0.2"/>
    <row r="3564" ht="12.75" customHeight="1" x14ac:dyDescent="0.2"/>
    <row r="3565" ht="12.75" customHeight="1" x14ac:dyDescent="0.2"/>
    <row r="3566" ht="12.75" customHeight="1" x14ac:dyDescent="0.2"/>
    <row r="3567" ht="12.75" customHeight="1" x14ac:dyDescent="0.2"/>
    <row r="3568" ht="12.75" customHeight="1" x14ac:dyDescent="0.2"/>
    <row r="3569" ht="12.75" customHeight="1" x14ac:dyDescent="0.2"/>
    <row r="3570" ht="12.75" customHeight="1" x14ac:dyDescent="0.2"/>
    <row r="3571" ht="12.75" customHeight="1" x14ac:dyDescent="0.2"/>
    <row r="3572" ht="12.75" customHeight="1" x14ac:dyDescent="0.2"/>
    <row r="3573" ht="12.75" customHeight="1" x14ac:dyDescent="0.2"/>
    <row r="3574" ht="12.75" customHeight="1" x14ac:dyDescent="0.2"/>
    <row r="3575" ht="12.75" customHeight="1" x14ac:dyDescent="0.2"/>
    <row r="3576" ht="12.75" customHeight="1" x14ac:dyDescent="0.2"/>
    <row r="3577" ht="12.75" customHeight="1" x14ac:dyDescent="0.2"/>
    <row r="3578" ht="12.75" customHeight="1" x14ac:dyDescent="0.2"/>
    <row r="3579" ht="12.75" customHeight="1" x14ac:dyDescent="0.2"/>
    <row r="3580" ht="12.75" customHeight="1" x14ac:dyDescent="0.2"/>
    <row r="3581" ht="12.75" customHeight="1" x14ac:dyDescent="0.2"/>
    <row r="3582" ht="12.75" customHeight="1" x14ac:dyDescent="0.2"/>
    <row r="3583" ht="12.75" customHeight="1" x14ac:dyDescent="0.2"/>
    <row r="3584" ht="12.75" customHeight="1" x14ac:dyDescent="0.2"/>
    <row r="3585" ht="12.75" customHeight="1" x14ac:dyDescent="0.2"/>
    <row r="3586" ht="12.75" customHeight="1" x14ac:dyDescent="0.2"/>
    <row r="3587" ht="12.75" customHeight="1" x14ac:dyDescent="0.2"/>
    <row r="3588" ht="12.75" customHeight="1" x14ac:dyDescent="0.2"/>
    <row r="3589" ht="12.75" customHeight="1" x14ac:dyDescent="0.2"/>
    <row r="3590" ht="12.75" customHeight="1" x14ac:dyDescent="0.2"/>
    <row r="3591" ht="12.75" customHeight="1" x14ac:dyDescent="0.2"/>
    <row r="3592" ht="12.75" customHeight="1" x14ac:dyDescent="0.2"/>
    <row r="3593" ht="12.75" customHeight="1" x14ac:dyDescent="0.2"/>
    <row r="3594" ht="12.75" customHeight="1" x14ac:dyDescent="0.2"/>
    <row r="3595" ht="12.75" customHeight="1" x14ac:dyDescent="0.2"/>
    <row r="3596" ht="12.75" customHeight="1" x14ac:dyDescent="0.2"/>
    <row r="3597" ht="12.75" customHeight="1" x14ac:dyDescent="0.2"/>
    <row r="3598" ht="12.75" customHeight="1" x14ac:dyDescent="0.2"/>
    <row r="3599" ht="12.75" customHeight="1" x14ac:dyDescent="0.2"/>
    <row r="3600" ht="12.75" customHeight="1" x14ac:dyDescent="0.2"/>
    <row r="3601" ht="12.75" customHeight="1" x14ac:dyDescent="0.2"/>
    <row r="3602" ht="12.75" customHeight="1" x14ac:dyDescent="0.2"/>
    <row r="3603" ht="12.75" customHeight="1" x14ac:dyDescent="0.2"/>
    <row r="3604" ht="12.75" customHeight="1" x14ac:dyDescent="0.2"/>
    <row r="3605" ht="12.75" customHeight="1" x14ac:dyDescent="0.2"/>
    <row r="3606" ht="12.75" customHeight="1" x14ac:dyDescent="0.2"/>
    <row r="3607" ht="12.75" customHeight="1" x14ac:dyDescent="0.2"/>
    <row r="3608" ht="12.75" customHeight="1" x14ac:dyDescent="0.2"/>
    <row r="3609" ht="12.75" customHeight="1" x14ac:dyDescent="0.2"/>
    <row r="3610" ht="12.75" customHeight="1" x14ac:dyDescent="0.2"/>
    <row r="3611" ht="12.75" customHeight="1" x14ac:dyDescent="0.2"/>
    <row r="3612" ht="12.75" customHeight="1" x14ac:dyDescent="0.2"/>
    <row r="3613" ht="12.75" customHeight="1" x14ac:dyDescent="0.2"/>
    <row r="3614" ht="12.75" customHeight="1" x14ac:dyDescent="0.2"/>
    <row r="3615" ht="12.75" customHeight="1" x14ac:dyDescent="0.2"/>
    <row r="3616" ht="12.75" customHeight="1" x14ac:dyDescent="0.2"/>
    <row r="3617" ht="12.75" customHeight="1" x14ac:dyDescent="0.2"/>
    <row r="3618" ht="12.75" customHeight="1" x14ac:dyDescent="0.2"/>
    <row r="3619" ht="12.75" customHeight="1" x14ac:dyDescent="0.2"/>
    <row r="3620" ht="12.75" customHeight="1" x14ac:dyDescent="0.2"/>
    <row r="3621" ht="12.75" customHeight="1" x14ac:dyDescent="0.2"/>
    <row r="3622" ht="12.75" customHeight="1" x14ac:dyDescent="0.2"/>
    <row r="3623" ht="12.75" customHeight="1" x14ac:dyDescent="0.2"/>
    <row r="3624" ht="12.75" customHeight="1" x14ac:dyDescent="0.2"/>
    <row r="3625" ht="12.75" customHeight="1" x14ac:dyDescent="0.2"/>
    <row r="3626" ht="12.75" customHeight="1" x14ac:dyDescent="0.2"/>
    <row r="3627" ht="12.75" customHeight="1" x14ac:dyDescent="0.2"/>
    <row r="3628" ht="12.75" customHeight="1" x14ac:dyDescent="0.2"/>
    <row r="3629" ht="12.75" customHeight="1" x14ac:dyDescent="0.2"/>
    <row r="3630" ht="12.75" customHeight="1" x14ac:dyDescent="0.2"/>
    <row r="3631" ht="12.75" customHeight="1" x14ac:dyDescent="0.2"/>
    <row r="3632" ht="12.75" customHeight="1" x14ac:dyDescent="0.2"/>
    <row r="3633" ht="12.75" customHeight="1" x14ac:dyDescent="0.2"/>
    <row r="3634" ht="12.75" customHeight="1" x14ac:dyDescent="0.2"/>
    <row r="3635" ht="12.75" customHeight="1" x14ac:dyDescent="0.2"/>
    <row r="3636" ht="12.75" customHeight="1" x14ac:dyDescent="0.2"/>
    <row r="3637" ht="12.75" customHeight="1" x14ac:dyDescent="0.2"/>
    <row r="3638" ht="12.75" customHeight="1" x14ac:dyDescent="0.2"/>
    <row r="3639" ht="12.75" customHeight="1" x14ac:dyDescent="0.2"/>
    <row r="3640" ht="12.75" customHeight="1" x14ac:dyDescent="0.2"/>
    <row r="3641" ht="12.75" customHeight="1" x14ac:dyDescent="0.2"/>
    <row r="3642" ht="12.75" customHeight="1" x14ac:dyDescent="0.2"/>
    <row r="3643" ht="12.75" customHeight="1" x14ac:dyDescent="0.2"/>
    <row r="3644" ht="12.75" customHeight="1" x14ac:dyDescent="0.2"/>
    <row r="3645" ht="12.75" customHeight="1" x14ac:dyDescent="0.2"/>
    <row r="3646" ht="12.75" customHeight="1" x14ac:dyDescent="0.2"/>
    <row r="3647" ht="12.75" customHeight="1" x14ac:dyDescent="0.2"/>
    <row r="3648" ht="12.75" customHeight="1" x14ac:dyDescent="0.2"/>
    <row r="3649" ht="12.75" customHeight="1" x14ac:dyDescent="0.2"/>
    <row r="3650" ht="12.75" customHeight="1" x14ac:dyDescent="0.2"/>
    <row r="3651" ht="12.75" customHeight="1" x14ac:dyDescent="0.2"/>
    <row r="3652" ht="12.75" customHeight="1" x14ac:dyDescent="0.2"/>
    <row r="3653" ht="12.75" customHeight="1" x14ac:dyDescent="0.2"/>
    <row r="3654" ht="12.75" customHeight="1" x14ac:dyDescent="0.2"/>
    <row r="3655" ht="12.75" customHeight="1" x14ac:dyDescent="0.2"/>
    <row r="3656" ht="12.75" customHeight="1" x14ac:dyDescent="0.2"/>
    <row r="3657" ht="12.75" customHeight="1" x14ac:dyDescent="0.2"/>
    <row r="3658" ht="12.75" customHeight="1" x14ac:dyDescent="0.2"/>
    <row r="3659" ht="12.75" customHeight="1" x14ac:dyDescent="0.2"/>
    <row r="3660" ht="12.75" customHeight="1" x14ac:dyDescent="0.2"/>
    <row r="3661" ht="12.75" customHeight="1" x14ac:dyDescent="0.2"/>
    <row r="3662" ht="12.75" customHeight="1" x14ac:dyDescent="0.2"/>
    <row r="3663" ht="12.75" customHeight="1" x14ac:dyDescent="0.2"/>
    <row r="3664" ht="12.75" customHeight="1" x14ac:dyDescent="0.2"/>
    <row r="3665" ht="12.75" customHeight="1" x14ac:dyDescent="0.2"/>
    <row r="3666" ht="12.75" customHeight="1" x14ac:dyDescent="0.2"/>
    <row r="3667" ht="12.75" customHeight="1" x14ac:dyDescent="0.2"/>
    <row r="3668" ht="12.75" customHeight="1" x14ac:dyDescent="0.2"/>
    <row r="3669" ht="12.75" customHeight="1" x14ac:dyDescent="0.2"/>
    <row r="3670" ht="12.75" customHeight="1" x14ac:dyDescent="0.2"/>
    <row r="3671" ht="12.75" customHeight="1" x14ac:dyDescent="0.2"/>
    <row r="3672" ht="12.75" customHeight="1" x14ac:dyDescent="0.2"/>
    <row r="3673" ht="12.75" customHeight="1" x14ac:dyDescent="0.2"/>
    <row r="3674" ht="12.75" customHeight="1" x14ac:dyDescent="0.2"/>
    <row r="3675" ht="12.75" customHeight="1" x14ac:dyDescent="0.2"/>
    <row r="3676" ht="12.75" customHeight="1" x14ac:dyDescent="0.2"/>
    <row r="3677" ht="12.75" customHeight="1" x14ac:dyDescent="0.2"/>
    <row r="3678" ht="12.75" customHeight="1" x14ac:dyDescent="0.2"/>
    <row r="3679" ht="12.75" customHeight="1" x14ac:dyDescent="0.2"/>
    <row r="3680" ht="12.75" customHeight="1" x14ac:dyDescent="0.2"/>
    <row r="3681" ht="12.75" customHeight="1" x14ac:dyDescent="0.2"/>
    <row r="3682" ht="12.75" customHeight="1" x14ac:dyDescent="0.2"/>
    <row r="3683" ht="12.75" customHeight="1" x14ac:dyDescent="0.2"/>
    <row r="3684" ht="12.75" customHeight="1" x14ac:dyDescent="0.2"/>
    <row r="3685" ht="12.75" customHeight="1" x14ac:dyDescent="0.2"/>
    <row r="3686" ht="12.75" customHeight="1" x14ac:dyDescent="0.2"/>
    <row r="3687" ht="12.75" customHeight="1" x14ac:dyDescent="0.2"/>
    <row r="3688" ht="12.75" customHeight="1" x14ac:dyDescent="0.2"/>
    <row r="3689" ht="12.75" customHeight="1" x14ac:dyDescent="0.2"/>
    <row r="3690" ht="12.75" customHeight="1" x14ac:dyDescent="0.2"/>
    <row r="3691" ht="12.75" customHeight="1" x14ac:dyDescent="0.2"/>
    <row r="3692" ht="12.75" customHeight="1" x14ac:dyDescent="0.2"/>
    <row r="3693" ht="12.75" customHeight="1" x14ac:dyDescent="0.2"/>
    <row r="3694" ht="12.75" customHeight="1" x14ac:dyDescent="0.2"/>
    <row r="3695" ht="12.75" customHeight="1" x14ac:dyDescent="0.2"/>
    <row r="3696" ht="12.75" customHeight="1" x14ac:dyDescent="0.2"/>
    <row r="3697" ht="12.75" customHeight="1" x14ac:dyDescent="0.2"/>
    <row r="3698" ht="12.75" customHeight="1" x14ac:dyDescent="0.2"/>
    <row r="3699" ht="12.75" customHeight="1" x14ac:dyDescent="0.2"/>
    <row r="3700" ht="12.75" customHeight="1" x14ac:dyDescent="0.2"/>
    <row r="3701" ht="12.75" customHeight="1" x14ac:dyDescent="0.2"/>
    <row r="3702" ht="12.75" customHeight="1" x14ac:dyDescent="0.2"/>
    <row r="3703" ht="12.75" customHeight="1" x14ac:dyDescent="0.2"/>
    <row r="3704" ht="12.75" customHeight="1" x14ac:dyDescent="0.2"/>
    <row r="3705" ht="12.75" customHeight="1" x14ac:dyDescent="0.2"/>
    <row r="3706" ht="12.75" customHeight="1" x14ac:dyDescent="0.2"/>
    <row r="3707" ht="12.75" customHeight="1" x14ac:dyDescent="0.2"/>
    <row r="3708" ht="12.75" customHeight="1" x14ac:dyDescent="0.2"/>
    <row r="3709" ht="12.75" customHeight="1" x14ac:dyDescent="0.2"/>
    <row r="3710" ht="12.75" customHeight="1" x14ac:dyDescent="0.2"/>
    <row r="3711" ht="12.75" customHeight="1" x14ac:dyDescent="0.2"/>
    <row r="3712" ht="12.75" customHeight="1" x14ac:dyDescent="0.2"/>
    <row r="3713" ht="12.75" customHeight="1" x14ac:dyDescent="0.2"/>
    <row r="3714" ht="12.75" customHeight="1" x14ac:dyDescent="0.2"/>
    <row r="3715" ht="12.75" customHeight="1" x14ac:dyDescent="0.2"/>
    <row r="3716" ht="12.75" customHeight="1" x14ac:dyDescent="0.2"/>
    <row r="3717" ht="12.75" customHeight="1" x14ac:dyDescent="0.2"/>
    <row r="3718" ht="12.75" customHeight="1" x14ac:dyDescent="0.2"/>
    <row r="3719" ht="12.75" customHeight="1" x14ac:dyDescent="0.2"/>
    <row r="3720" ht="12.75" customHeight="1" x14ac:dyDescent="0.2"/>
    <row r="3721" ht="12.75" customHeight="1" x14ac:dyDescent="0.2"/>
    <row r="3722" ht="12.75" customHeight="1" x14ac:dyDescent="0.2"/>
    <row r="3723" ht="12.75" customHeight="1" x14ac:dyDescent="0.2"/>
    <row r="3724" ht="12.75" customHeight="1" x14ac:dyDescent="0.2"/>
    <row r="3725" ht="12.75" customHeight="1" x14ac:dyDescent="0.2"/>
    <row r="3726" ht="12.75" customHeight="1" x14ac:dyDescent="0.2"/>
    <row r="3727" ht="12.75" customHeight="1" x14ac:dyDescent="0.2"/>
    <row r="3728" ht="12.75" customHeight="1" x14ac:dyDescent="0.2"/>
    <row r="3729" ht="12.75" customHeight="1" x14ac:dyDescent="0.2"/>
    <row r="3730" ht="12.75" customHeight="1" x14ac:dyDescent="0.2"/>
    <row r="3731" ht="12.75" customHeight="1" x14ac:dyDescent="0.2"/>
    <row r="3732" ht="12.75" customHeight="1" x14ac:dyDescent="0.2"/>
    <row r="3733" ht="12.75" customHeight="1" x14ac:dyDescent="0.2"/>
    <row r="3734" ht="12.75" customHeight="1" x14ac:dyDescent="0.2"/>
    <row r="3735" ht="12.75" customHeight="1" x14ac:dyDescent="0.2"/>
    <row r="3736" ht="12.75" customHeight="1" x14ac:dyDescent="0.2"/>
    <row r="3737" ht="12.75" customHeight="1" x14ac:dyDescent="0.2"/>
    <row r="3738" ht="12.75" customHeight="1" x14ac:dyDescent="0.2"/>
    <row r="3739" ht="12.75" customHeight="1" x14ac:dyDescent="0.2"/>
    <row r="3740" ht="12.75" customHeight="1" x14ac:dyDescent="0.2"/>
    <row r="3741" ht="12.75" customHeight="1" x14ac:dyDescent="0.2"/>
    <row r="3742" ht="12.75" customHeight="1" x14ac:dyDescent="0.2"/>
    <row r="3743" ht="12.75" customHeight="1" x14ac:dyDescent="0.2"/>
    <row r="3744" ht="12.75" customHeight="1" x14ac:dyDescent="0.2"/>
    <row r="3745" ht="12.75" customHeight="1" x14ac:dyDescent="0.2"/>
    <row r="3746" ht="12.75" customHeight="1" x14ac:dyDescent="0.2"/>
    <row r="3747" ht="12.75" customHeight="1" x14ac:dyDescent="0.2"/>
    <row r="3748" ht="12.75" customHeight="1" x14ac:dyDescent="0.2"/>
    <row r="3749" ht="12.75" customHeight="1" x14ac:dyDescent="0.2"/>
    <row r="3750" ht="12.75" customHeight="1" x14ac:dyDescent="0.2"/>
    <row r="3751" ht="12.75" customHeight="1" x14ac:dyDescent="0.2"/>
    <row r="3752" ht="12.75" customHeight="1" x14ac:dyDescent="0.2"/>
    <row r="3753" ht="12.75" customHeight="1" x14ac:dyDescent="0.2"/>
    <row r="3754" ht="12.75" customHeight="1" x14ac:dyDescent="0.2"/>
    <row r="3755" ht="12.75" customHeight="1" x14ac:dyDescent="0.2"/>
    <row r="3756" ht="12.75" customHeight="1" x14ac:dyDescent="0.2"/>
    <row r="3757" ht="12.75" customHeight="1" x14ac:dyDescent="0.2"/>
    <row r="3758" ht="12.75" customHeight="1" x14ac:dyDescent="0.2"/>
    <row r="3759" ht="12.75" customHeight="1" x14ac:dyDescent="0.2"/>
    <row r="3760" ht="12.75" customHeight="1" x14ac:dyDescent="0.2"/>
    <row r="3761" ht="12.75" customHeight="1" x14ac:dyDescent="0.2"/>
    <row r="3762" ht="12.75" customHeight="1" x14ac:dyDescent="0.2"/>
    <row r="3763" ht="12.75" customHeight="1" x14ac:dyDescent="0.2"/>
    <row r="3764" ht="12.75" customHeight="1" x14ac:dyDescent="0.2"/>
    <row r="3765" ht="12.75" customHeight="1" x14ac:dyDescent="0.2"/>
    <row r="3766" ht="12.75" customHeight="1" x14ac:dyDescent="0.2"/>
    <row r="3767" ht="12.75" customHeight="1" x14ac:dyDescent="0.2"/>
    <row r="3768" ht="12.75" customHeight="1" x14ac:dyDescent="0.2"/>
    <row r="3769" ht="12.75" customHeight="1" x14ac:dyDescent="0.2"/>
    <row r="3770" ht="12.75" customHeight="1" x14ac:dyDescent="0.2"/>
    <row r="3771" ht="12.75" customHeight="1" x14ac:dyDescent="0.2"/>
    <row r="3772" ht="12.75" customHeight="1" x14ac:dyDescent="0.2"/>
    <row r="3773" ht="12.75" customHeight="1" x14ac:dyDescent="0.2"/>
    <row r="3774" ht="12.75" customHeight="1" x14ac:dyDescent="0.2"/>
    <row r="3775" ht="12.75" customHeight="1" x14ac:dyDescent="0.2"/>
    <row r="3776" ht="12.75" customHeight="1" x14ac:dyDescent="0.2"/>
    <row r="3777" ht="12.75" customHeight="1" x14ac:dyDescent="0.2"/>
    <row r="3778" ht="12.75" customHeight="1" x14ac:dyDescent="0.2"/>
    <row r="3779" ht="12.75" customHeight="1" x14ac:dyDescent="0.2"/>
    <row r="3780" ht="12.75" customHeight="1" x14ac:dyDescent="0.2"/>
    <row r="3781" ht="12.75" customHeight="1" x14ac:dyDescent="0.2"/>
    <row r="3782" ht="12.75" customHeight="1" x14ac:dyDescent="0.2"/>
    <row r="3783" ht="12.75" customHeight="1" x14ac:dyDescent="0.2"/>
    <row r="3784" ht="12.75" customHeight="1" x14ac:dyDescent="0.2"/>
    <row r="3785" ht="12.75" customHeight="1" x14ac:dyDescent="0.2"/>
    <row r="3786" ht="12.75" customHeight="1" x14ac:dyDescent="0.2"/>
    <row r="3787" ht="12.75" customHeight="1" x14ac:dyDescent="0.2"/>
    <row r="3788" ht="12.75" customHeight="1" x14ac:dyDescent="0.2"/>
    <row r="3789" ht="12.75" customHeight="1" x14ac:dyDescent="0.2"/>
    <row r="3790" ht="12.75" customHeight="1" x14ac:dyDescent="0.2"/>
    <row r="3791" ht="12.75" customHeight="1" x14ac:dyDescent="0.2"/>
    <row r="3792" ht="12.75" customHeight="1" x14ac:dyDescent="0.2"/>
    <row r="3793" ht="12.75" customHeight="1" x14ac:dyDescent="0.2"/>
    <row r="3794" ht="12.75" customHeight="1" x14ac:dyDescent="0.2"/>
    <row r="3795" ht="12.75" customHeight="1" x14ac:dyDescent="0.2"/>
    <row r="3796" ht="12.75" customHeight="1" x14ac:dyDescent="0.2"/>
    <row r="3797" ht="12.75" customHeight="1" x14ac:dyDescent="0.2"/>
    <row r="3798" ht="12.75" customHeight="1" x14ac:dyDescent="0.2"/>
    <row r="3799" ht="12.75" customHeight="1" x14ac:dyDescent="0.2"/>
    <row r="3800" ht="12.75" customHeight="1" x14ac:dyDescent="0.2"/>
    <row r="3801" ht="12.75" customHeight="1" x14ac:dyDescent="0.2"/>
    <row r="3802" ht="12.75" customHeight="1" x14ac:dyDescent="0.2"/>
    <row r="3803" ht="12.75" customHeight="1" x14ac:dyDescent="0.2"/>
    <row r="3804" ht="12.75" customHeight="1" x14ac:dyDescent="0.2"/>
    <row r="3805" ht="12.75" customHeight="1" x14ac:dyDescent="0.2"/>
    <row r="3806" ht="12.75" customHeight="1" x14ac:dyDescent="0.2"/>
    <row r="3807" ht="12.75" customHeight="1" x14ac:dyDescent="0.2"/>
    <row r="3808" ht="12.75" customHeight="1" x14ac:dyDescent="0.2"/>
    <row r="3809" ht="12.75" customHeight="1" x14ac:dyDescent="0.2"/>
    <row r="3810" ht="12.75" customHeight="1" x14ac:dyDescent="0.2"/>
    <row r="3811" ht="12.75" customHeight="1" x14ac:dyDescent="0.2"/>
    <row r="3812" ht="12.75" customHeight="1" x14ac:dyDescent="0.2"/>
    <row r="3813" ht="12.75" customHeight="1" x14ac:dyDescent="0.2"/>
    <row r="3814" ht="12.75" customHeight="1" x14ac:dyDescent="0.2"/>
    <row r="3815" ht="12.75" customHeight="1" x14ac:dyDescent="0.2"/>
    <row r="3816" ht="12.75" customHeight="1" x14ac:dyDescent="0.2"/>
    <row r="3817" ht="12.75" customHeight="1" x14ac:dyDescent="0.2"/>
    <row r="3818" ht="12.75" customHeight="1" x14ac:dyDescent="0.2"/>
    <row r="3819" ht="12.75" customHeight="1" x14ac:dyDescent="0.2"/>
    <row r="3820" ht="12.75" customHeight="1" x14ac:dyDescent="0.2"/>
    <row r="3821" ht="12.75" customHeight="1" x14ac:dyDescent="0.2"/>
    <row r="3822" ht="12.75" customHeight="1" x14ac:dyDescent="0.2"/>
    <row r="3823" ht="12.75" customHeight="1" x14ac:dyDescent="0.2"/>
    <row r="3824" ht="12.75" customHeight="1" x14ac:dyDescent="0.2"/>
    <row r="3825" ht="12.75" customHeight="1" x14ac:dyDescent="0.2"/>
    <row r="3826" ht="12.75" customHeight="1" x14ac:dyDescent="0.2"/>
    <row r="3827" ht="12.75" customHeight="1" x14ac:dyDescent="0.2"/>
    <row r="3828" ht="12.75" customHeight="1" x14ac:dyDescent="0.2"/>
    <row r="3829" ht="12.75" customHeight="1" x14ac:dyDescent="0.2"/>
    <row r="3830" ht="12.75" customHeight="1" x14ac:dyDescent="0.2"/>
    <row r="3831" ht="12.75" customHeight="1" x14ac:dyDescent="0.2"/>
    <row r="3832" ht="12.75" customHeight="1" x14ac:dyDescent="0.2"/>
    <row r="3833" ht="12.75" customHeight="1" x14ac:dyDescent="0.2"/>
    <row r="3834" ht="12.75" customHeight="1" x14ac:dyDescent="0.2"/>
    <row r="3835" ht="12.75" customHeight="1" x14ac:dyDescent="0.2"/>
    <row r="3836" ht="12.75" customHeight="1" x14ac:dyDescent="0.2"/>
    <row r="3837" ht="12.75" customHeight="1" x14ac:dyDescent="0.2"/>
    <row r="3838" ht="12.75" customHeight="1" x14ac:dyDescent="0.2"/>
    <row r="3839" ht="12.75" customHeight="1" x14ac:dyDescent="0.2"/>
    <row r="3840" ht="12.75" customHeight="1" x14ac:dyDescent="0.2"/>
    <row r="3841" ht="12.75" customHeight="1" x14ac:dyDescent="0.2"/>
    <row r="3842" ht="12.75" customHeight="1" x14ac:dyDescent="0.2"/>
    <row r="3843" ht="12.75" customHeight="1" x14ac:dyDescent="0.2"/>
    <row r="3844" ht="12.75" customHeight="1" x14ac:dyDescent="0.2"/>
    <row r="3845" ht="12.75" customHeight="1" x14ac:dyDescent="0.2"/>
    <row r="3846" ht="12.75" customHeight="1" x14ac:dyDescent="0.2"/>
    <row r="3847" ht="12.75" customHeight="1" x14ac:dyDescent="0.2"/>
    <row r="3848" ht="12.75" customHeight="1" x14ac:dyDescent="0.2"/>
    <row r="3849" ht="12.75" customHeight="1" x14ac:dyDescent="0.2"/>
    <row r="3850" ht="12.75" customHeight="1" x14ac:dyDescent="0.2"/>
    <row r="3851" ht="12.75" customHeight="1" x14ac:dyDescent="0.2"/>
    <row r="3852" ht="12.75" customHeight="1" x14ac:dyDescent="0.2"/>
    <row r="3853" ht="12.75" customHeight="1" x14ac:dyDescent="0.2"/>
    <row r="3854" ht="12.75" customHeight="1" x14ac:dyDescent="0.2"/>
    <row r="3855" ht="12.75" customHeight="1" x14ac:dyDescent="0.2"/>
    <row r="3856" ht="12.75" customHeight="1" x14ac:dyDescent="0.2"/>
    <row r="3857" ht="12.75" customHeight="1" x14ac:dyDescent="0.2"/>
    <row r="3858" ht="12.75" customHeight="1" x14ac:dyDescent="0.2"/>
    <row r="3859" ht="12.75" customHeight="1" x14ac:dyDescent="0.2"/>
    <row r="3860" ht="12.75" customHeight="1" x14ac:dyDescent="0.2"/>
    <row r="3861" ht="12.75" customHeight="1" x14ac:dyDescent="0.2"/>
    <row r="3862" ht="12.75" customHeight="1" x14ac:dyDescent="0.2"/>
    <row r="3863" ht="12.75" customHeight="1" x14ac:dyDescent="0.2"/>
    <row r="3864" ht="12.75" customHeight="1" x14ac:dyDescent="0.2"/>
    <row r="3865" ht="12.75" customHeight="1" x14ac:dyDescent="0.2"/>
    <row r="3866" ht="12.75" customHeight="1" x14ac:dyDescent="0.2"/>
    <row r="3867" ht="12.75" customHeight="1" x14ac:dyDescent="0.2"/>
    <row r="3868" ht="12.75" customHeight="1" x14ac:dyDescent="0.2"/>
    <row r="3869" ht="12.75" customHeight="1" x14ac:dyDescent="0.2"/>
    <row r="3870" ht="12.75" customHeight="1" x14ac:dyDescent="0.2"/>
    <row r="3871" ht="12.75" customHeight="1" x14ac:dyDescent="0.2"/>
    <row r="3872" ht="12.75" customHeight="1" x14ac:dyDescent="0.2"/>
    <row r="3873" ht="12.75" customHeight="1" x14ac:dyDescent="0.2"/>
    <row r="3874" ht="12.75" customHeight="1" x14ac:dyDescent="0.2"/>
    <row r="3875" ht="12.75" customHeight="1" x14ac:dyDescent="0.2"/>
    <row r="3876" ht="12.75" customHeight="1" x14ac:dyDescent="0.2"/>
    <row r="3877" ht="12.75" customHeight="1" x14ac:dyDescent="0.2"/>
    <row r="3878" ht="12.75" customHeight="1" x14ac:dyDescent="0.2"/>
    <row r="3879" ht="12.75" customHeight="1" x14ac:dyDescent="0.2"/>
    <row r="3880" ht="12.75" customHeight="1" x14ac:dyDescent="0.2"/>
    <row r="3881" ht="12.75" customHeight="1" x14ac:dyDescent="0.2"/>
    <row r="3882" ht="12.75" customHeight="1" x14ac:dyDescent="0.2"/>
    <row r="3883" ht="12.75" customHeight="1" x14ac:dyDescent="0.2"/>
    <row r="3884" ht="12.75" customHeight="1" x14ac:dyDescent="0.2"/>
    <row r="3885" ht="12.75" customHeight="1" x14ac:dyDescent="0.2"/>
    <row r="3886" ht="12.75" customHeight="1" x14ac:dyDescent="0.2"/>
    <row r="3887" ht="12.75" customHeight="1" x14ac:dyDescent="0.2"/>
    <row r="3888" ht="12.75" customHeight="1" x14ac:dyDescent="0.2"/>
    <row r="3889" ht="12.75" customHeight="1" x14ac:dyDescent="0.2"/>
    <row r="3890" ht="12.75" customHeight="1" x14ac:dyDescent="0.2"/>
    <row r="3891" ht="12.75" customHeight="1" x14ac:dyDescent="0.2"/>
    <row r="3892" ht="12.75" customHeight="1" x14ac:dyDescent="0.2"/>
    <row r="3893" ht="12.75" customHeight="1" x14ac:dyDescent="0.2"/>
    <row r="3894" ht="12.75" customHeight="1" x14ac:dyDescent="0.2"/>
    <row r="3895" ht="12.75" customHeight="1" x14ac:dyDescent="0.2"/>
    <row r="3896" ht="12.75" customHeight="1" x14ac:dyDescent="0.2"/>
    <row r="3897" ht="12.75" customHeight="1" x14ac:dyDescent="0.2"/>
    <row r="3898" ht="12.75" customHeight="1" x14ac:dyDescent="0.2"/>
    <row r="3899" ht="12.75" customHeight="1" x14ac:dyDescent="0.2"/>
    <row r="3900" ht="12.75" customHeight="1" x14ac:dyDescent="0.2"/>
    <row r="3901" ht="12.75" customHeight="1" x14ac:dyDescent="0.2"/>
    <row r="3902" ht="12.75" customHeight="1" x14ac:dyDescent="0.2"/>
    <row r="3903" ht="12.75" customHeight="1" x14ac:dyDescent="0.2"/>
    <row r="3904" ht="12.75" customHeight="1" x14ac:dyDescent="0.2"/>
    <row r="3905" ht="12.75" customHeight="1" x14ac:dyDescent="0.2"/>
    <row r="3906" ht="12.75" customHeight="1" x14ac:dyDescent="0.2"/>
    <row r="3907" ht="12.75" customHeight="1" x14ac:dyDescent="0.2"/>
    <row r="3908" ht="12.75" customHeight="1" x14ac:dyDescent="0.2"/>
    <row r="3909" ht="12.75" customHeight="1" x14ac:dyDescent="0.2"/>
    <row r="3910" ht="12.75" customHeight="1" x14ac:dyDescent="0.2"/>
    <row r="3911" ht="12.75" customHeight="1" x14ac:dyDescent="0.2"/>
    <row r="3912" ht="12.75" customHeight="1" x14ac:dyDescent="0.2"/>
    <row r="3913" ht="12.75" customHeight="1" x14ac:dyDescent="0.2"/>
    <row r="3914" ht="12.75" customHeight="1" x14ac:dyDescent="0.2"/>
    <row r="3915" ht="12.75" customHeight="1" x14ac:dyDescent="0.2"/>
    <row r="3916" ht="12.75" customHeight="1" x14ac:dyDescent="0.2"/>
    <row r="3917" ht="12.75" customHeight="1" x14ac:dyDescent="0.2"/>
    <row r="3918" ht="12.75" customHeight="1" x14ac:dyDescent="0.2"/>
    <row r="3919" ht="12.75" customHeight="1" x14ac:dyDescent="0.2"/>
    <row r="3920" ht="12.75" customHeight="1" x14ac:dyDescent="0.2"/>
    <row r="3921" ht="12.75" customHeight="1" x14ac:dyDescent="0.2"/>
    <row r="3922" ht="12.75" customHeight="1" x14ac:dyDescent="0.2"/>
    <row r="3923" ht="12.75" customHeight="1" x14ac:dyDescent="0.2"/>
    <row r="3924" ht="12.75" customHeight="1" x14ac:dyDescent="0.2"/>
    <row r="3925" ht="12.75" customHeight="1" x14ac:dyDescent="0.2"/>
    <row r="3926" ht="12.75" customHeight="1" x14ac:dyDescent="0.2"/>
    <row r="3927" ht="12.75" customHeight="1" x14ac:dyDescent="0.2"/>
    <row r="3928" ht="12.75" customHeight="1" x14ac:dyDescent="0.2"/>
    <row r="3929" ht="12.75" customHeight="1" x14ac:dyDescent="0.2"/>
    <row r="3930" ht="12.75" customHeight="1" x14ac:dyDescent="0.2"/>
    <row r="3931" ht="12.75" customHeight="1" x14ac:dyDescent="0.2"/>
    <row r="3932" ht="12.75" customHeight="1" x14ac:dyDescent="0.2"/>
    <row r="3933" ht="12.75" customHeight="1" x14ac:dyDescent="0.2"/>
    <row r="3934" ht="12.75" customHeight="1" x14ac:dyDescent="0.2"/>
    <row r="3935" ht="12.75" customHeight="1" x14ac:dyDescent="0.2"/>
    <row r="3936" ht="12.75" customHeight="1" x14ac:dyDescent="0.2"/>
    <row r="3937" ht="12.75" customHeight="1" x14ac:dyDescent="0.2"/>
    <row r="3938" ht="12.75" customHeight="1" x14ac:dyDescent="0.2"/>
    <row r="3939" ht="12.75" customHeight="1" x14ac:dyDescent="0.2"/>
    <row r="3940" ht="12.75" customHeight="1" x14ac:dyDescent="0.2"/>
    <row r="3941" ht="12.75" customHeight="1" x14ac:dyDescent="0.2"/>
    <row r="3942" ht="12.75" customHeight="1" x14ac:dyDescent="0.2"/>
    <row r="3943" ht="12.75" customHeight="1" x14ac:dyDescent="0.2"/>
    <row r="3944" ht="12.75" customHeight="1" x14ac:dyDescent="0.2"/>
    <row r="3945" ht="12.75" customHeight="1" x14ac:dyDescent="0.2"/>
    <row r="3946" ht="12.75" customHeight="1" x14ac:dyDescent="0.2"/>
    <row r="3947" ht="12.75" customHeight="1" x14ac:dyDescent="0.2"/>
    <row r="3948" ht="12.75" customHeight="1" x14ac:dyDescent="0.2"/>
    <row r="3949" ht="12.75" customHeight="1" x14ac:dyDescent="0.2"/>
    <row r="3950" ht="12.75" customHeight="1" x14ac:dyDescent="0.2"/>
    <row r="3951" ht="12.75" customHeight="1" x14ac:dyDescent="0.2"/>
    <row r="3952" ht="12.75" customHeight="1" x14ac:dyDescent="0.2"/>
    <row r="3953" ht="12.75" customHeight="1" x14ac:dyDescent="0.2"/>
    <row r="3954" ht="12.75" customHeight="1" x14ac:dyDescent="0.2"/>
    <row r="3955" ht="12.75" customHeight="1" x14ac:dyDescent="0.2"/>
    <row r="3956" ht="12.75" customHeight="1" x14ac:dyDescent="0.2"/>
    <row r="3957" ht="12.75" customHeight="1" x14ac:dyDescent="0.2"/>
    <row r="3958" ht="12.75" customHeight="1" x14ac:dyDescent="0.2"/>
    <row r="3959" ht="12.75" customHeight="1" x14ac:dyDescent="0.2"/>
    <row r="3960" ht="12.75" customHeight="1" x14ac:dyDescent="0.2"/>
    <row r="3961" ht="12.75" customHeight="1" x14ac:dyDescent="0.2"/>
    <row r="3962" ht="12.75" customHeight="1" x14ac:dyDescent="0.2"/>
    <row r="3963" ht="12.75" customHeight="1" x14ac:dyDescent="0.2"/>
    <row r="3964" ht="12.75" customHeight="1" x14ac:dyDescent="0.2"/>
    <row r="3965" ht="12.75" customHeight="1" x14ac:dyDescent="0.2"/>
    <row r="3966" ht="12.75" customHeight="1" x14ac:dyDescent="0.2"/>
    <row r="3967" ht="12.75" customHeight="1" x14ac:dyDescent="0.2"/>
    <row r="3968" ht="12.75" customHeight="1" x14ac:dyDescent="0.2"/>
    <row r="3969" ht="12.75" customHeight="1" x14ac:dyDescent="0.2"/>
    <row r="3970" ht="12.75" customHeight="1" x14ac:dyDescent="0.2"/>
    <row r="3971" ht="12.75" customHeight="1" x14ac:dyDescent="0.2"/>
    <row r="3972" ht="12.75" customHeight="1" x14ac:dyDescent="0.2"/>
    <row r="3973" ht="12.75" customHeight="1" x14ac:dyDescent="0.2"/>
    <row r="3974" ht="12.75" customHeight="1" x14ac:dyDescent="0.2"/>
    <row r="3975" ht="12.75" customHeight="1" x14ac:dyDescent="0.2"/>
    <row r="3976" ht="12.75" customHeight="1" x14ac:dyDescent="0.2"/>
    <row r="3977" ht="12.75" customHeight="1" x14ac:dyDescent="0.2"/>
    <row r="3978" ht="12.75" customHeight="1" x14ac:dyDescent="0.2"/>
    <row r="3979" ht="12.75" customHeight="1" x14ac:dyDescent="0.2"/>
    <row r="3980" ht="12.75" customHeight="1" x14ac:dyDescent="0.2"/>
    <row r="3981" ht="12.75" customHeight="1" x14ac:dyDescent="0.2"/>
    <row r="3982" ht="12.75" customHeight="1" x14ac:dyDescent="0.2"/>
    <row r="3983" ht="12.75" customHeight="1" x14ac:dyDescent="0.2"/>
    <row r="3984" ht="12.75" customHeight="1" x14ac:dyDescent="0.2"/>
    <row r="3985" ht="12.75" customHeight="1" x14ac:dyDescent="0.2"/>
    <row r="3986" ht="12.75" customHeight="1" x14ac:dyDescent="0.2"/>
    <row r="3987" ht="12.75" customHeight="1" x14ac:dyDescent="0.2"/>
    <row r="3988" ht="12.75" customHeight="1" x14ac:dyDescent="0.2"/>
    <row r="3989" ht="12.75" customHeight="1" x14ac:dyDescent="0.2"/>
    <row r="3990" ht="12.75" customHeight="1" x14ac:dyDescent="0.2"/>
    <row r="3991" ht="12.75" customHeight="1" x14ac:dyDescent="0.2"/>
    <row r="3992" ht="12.75" customHeight="1" x14ac:dyDescent="0.2"/>
    <row r="3993" ht="12.75" customHeight="1" x14ac:dyDescent="0.2"/>
    <row r="3994" ht="12.75" customHeight="1" x14ac:dyDescent="0.2"/>
    <row r="3995" ht="12.75" customHeight="1" x14ac:dyDescent="0.2"/>
    <row r="3996" ht="12.75" customHeight="1" x14ac:dyDescent="0.2"/>
    <row r="3997" ht="12.75" customHeight="1" x14ac:dyDescent="0.2"/>
    <row r="3998" ht="12.75" customHeight="1" x14ac:dyDescent="0.2"/>
    <row r="3999" ht="12.75" customHeight="1" x14ac:dyDescent="0.2"/>
    <row r="4000" ht="12.75" customHeight="1" x14ac:dyDescent="0.2"/>
    <row r="4001" ht="12.75" customHeight="1" x14ac:dyDescent="0.2"/>
    <row r="4002" ht="12.75" customHeight="1" x14ac:dyDescent="0.2"/>
    <row r="4003" ht="12.75" customHeight="1" x14ac:dyDescent="0.2"/>
    <row r="4004" ht="12.75" customHeight="1" x14ac:dyDescent="0.2"/>
    <row r="4005" ht="12.75" customHeight="1" x14ac:dyDescent="0.2"/>
    <row r="4006" ht="12.75" customHeight="1" x14ac:dyDescent="0.2"/>
    <row r="4007" ht="12.75" customHeight="1" x14ac:dyDescent="0.2"/>
    <row r="4008" ht="12.75" customHeight="1" x14ac:dyDescent="0.2"/>
    <row r="4009" ht="12.75" customHeight="1" x14ac:dyDescent="0.2"/>
    <row r="4010" ht="12.75" customHeight="1" x14ac:dyDescent="0.2"/>
    <row r="4011" ht="12.75" customHeight="1" x14ac:dyDescent="0.2"/>
    <row r="4012" ht="12.75" customHeight="1" x14ac:dyDescent="0.2"/>
    <row r="4013" ht="12.75" customHeight="1" x14ac:dyDescent="0.2"/>
    <row r="4014" ht="12.75" customHeight="1" x14ac:dyDescent="0.2"/>
    <row r="4015" ht="12.75" customHeight="1" x14ac:dyDescent="0.2"/>
    <row r="4016" ht="12.75" customHeight="1" x14ac:dyDescent="0.2"/>
    <row r="4017" ht="12.75" customHeight="1" x14ac:dyDescent="0.2"/>
    <row r="4018" ht="12.75" customHeight="1" x14ac:dyDescent="0.2"/>
    <row r="4019" ht="12.75" customHeight="1" x14ac:dyDescent="0.2"/>
    <row r="4020" ht="12.75" customHeight="1" x14ac:dyDescent="0.2"/>
    <row r="4021" ht="12.75" customHeight="1" x14ac:dyDescent="0.2"/>
    <row r="4022" ht="12.75" customHeight="1" x14ac:dyDescent="0.2"/>
    <row r="4023" ht="12.75" customHeight="1" x14ac:dyDescent="0.2"/>
    <row r="4024" ht="12.75" customHeight="1" x14ac:dyDescent="0.2"/>
    <row r="4025" ht="12.75" customHeight="1" x14ac:dyDescent="0.2"/>
    <row r="4026" ht="12.75" customHeight="1" x14ac:dyDescent="0.2"/>
    <row r="4027" ht="12.75" customHeight="1" x14ac:dyDescent="0.2"/>
    <row r="4028" ht="12.75" customHeight="1" x14ac:dyDescent="0.2"/>
    <row r="4029" ht="12.75" customHeight="1" x14ac:dyDescent="0.2"/>
    <row r="4030" ht="12.75" customHeight="1" x14ac:dyDescent="0.2"/>
    <row r="4031" ht="12.75" customHeight="1" x14ac:dyDescent="0.2"/>
    <row r="4032" ht="12.75" customHeight="1" x14ac:dyDescent="0.2"/>
    <row r="4033" ht="12.75" customHeight="1" x14ac:dyDescent="0.2"/>
    <row r="4034" ht="12.75" customHeight="1" x14ac:dyDescent="0.2"/>
    <row r="4035" ht="12.75" customHeight="1" x14ac:dyDescent="0.2"/>
    <row r="4036" ht="12.75" customHeight="1" x14ac:dyDescent="0.2"/>
    <row r="4037" ht="12.75" customHeight="1" x14ac:dyDescent="0.2"/>
    <row r="4038" ht="12.75" customHeight="1" x14ac:dyDescent="0.2"/>
    <row r="4039" ht="12.75" customHeight="1" x14ac:dyDescent="0.2"/>
    <row r="4040" ht="12.75" customHeight="1" x14ac:dyDescent="0.2"/>
    <row r="4041" ht="12.75" customHeight="1" x14ac:dyDescent="0.2"/>
    <row r="4042" ht="12.75" customHeight="1" x14ac:dyDescent="0.2"/>
    <row r="4043" ht="12.75" customHeight="1" x14ac:dyDescent="0.2"/>
    <row r="4044" ht="12.75" customHeight="1" x14ac:dyDescent="0.2"/>
    <row r="4045" ht="12.75" customHeight="1" x14ac:dyDescent="0.2"/>
    <row r="4046" ht="12.75" customHeight="1" x14ac:dyDescent="0.2"/>
    <row r="4047" ht="12.75" customHeight="1" x14ac:dyDescent="0.2"/>
    <row r="4048" ht="12.75" customHeight="1" x14ac:dyDescent="0.2"/>
    <row r="4049" ht="12.75" customHeight="1" x14ac:dyDescent="0.2"/>
    <row r="4050" ht="12.75" customHeight="1" x14ac:dyDescent="0.2"/>
    <row r="4051" ht="12.75" customHeight="1" x14ac:dyDescent="0.2"/>
    <row r="4052" ht="12.75" customHeight="1" x14ac:dyDescent="0.2"/>
    <row r="4053" ht="12.75" customHeight="1" x14ac:dyDescent="0.2"/>
    <row r="4054" ht="12.75" customHeight="1" x14ac:dyDescent="0.2"/>
    <row r="4055" ht="12.75" customHeight="1" x14ac:dyDescent="0.2"/>
    <row r="4056" ht="12.75" customHeight="1" x14ac:dyDescent="0.2"/>
    <row r="4057" ht="12.75" customHeight="1" x14ac:dyDescent="0.2"/>
    <row r="4058" ht="12.75" customHeight="1" x14ac:dyDescent="0.2"/>
    <row r="4059" ht="12.75" customHeight="1" x14ac:dyDescent="0.2"/>
    <row r="4060" ht="12.75" customHeight="1" x14ac:dyDescent="0.2"/>
    <row r="4061" ht="12.75" customHeight="1" x14ac:dyDescent="0.2"/>
    <row r="4062" ht="12.75" customHeight="1" x14ac:dyDescent="0.2"/>
    <row r="4063" ht="12.75" customHeight="1" x14ac:dyDescent="0.2"/>
    <row r="4064" ht="12.75" customHeight="1" x14ac:dyDescent="0.2"/>
    <row r="4065" ht="12.75" customHeight="1" x14ac:dyDescent="0.2"/>
    <row r="4066" ht="12.75" customHeight="1" x14ac:dyDescent="0.2"/>
    <row r="4067" ht="12.75" customHeight="1" x14ac:dyDescent="0.2"/>
    <row r="4068" ht="12.75" customHeight="1" x14ac:dyDescent="0.2"/>
    <row r="4069" ht="12.75" customHeight="1" x14ac:dyDescent="0.2"/>
    <row r="4070" ht="12.75" customHeight="1" x14ac:dyDescent="0.2"/>
    <row r="4071" ht="12.75" customHeight="1" x14ac:dyDescent="0.2"/>
    <row r="4072" ht="12.75" customHeight="1" x14ac:dyDescent="0.2"/>
    <row r="4073" ht="12.75" customHeight="1" x14ac:dyDescent="0.2"/>
    <row r="4074" ht="12.75" customHeight="1" x14ac:dyDescent="0.2"/>
    <row r="4075" ht="12.75" customHeight="1" x14ac:dyDescent="0.2"/>
    <row r="4076" ht="12.75" customHeight="1" x14ac:dyDescent="0.2"/>
    <row r="4077" ht="12.75" customHeight="1" x14ac:dyDescent="0.2"/>
    <row r="4078" ht="12.75" customHeight="1" x14ac:dyDescent="0.2"/>
    <row r="4079" ht="12.75" customHeight="1" x14ac:dyDescent="0.2"/>
    <row r="4080" ht="12.75" customHeight="1" x14ac:dyDescent="0.2"/>
    <row r="4081" ht="12.75" customHeight="1" x14ac:dyDescent="0.2"/>
    <row r="4082" ht="12.75" customHeight="1" x14ac:dyDescent="0.2"/>
    <row r="4083" ht="12.75" customHeight="1" x14ac:dyDescent="0.2"/>
    <row r="4084" ht="12.75" customHeight="1" x14ac:dyDescent="0.2"/>
    <row r="4085" ht="12.75" customHeight="1" x14ac:dyDescent="0.2"/>
    <row r="4086" ht="12.75" customHeight="1" x14ac:dyDescent="0.2"/>
    <row r="4087" ht="12.75" customHeight="1" x14ac:dyDescent="0.2"/>
    <row r="4088" ht="12.75" customHeight="1" x14ac:dyDescent="0.2"/>
    <row r="4089" ht="12.75" customHeight="1" x14ac:dyDescent="0.2"/>
    <row r="4090" ht="12.75" customHeight="1" x14ac:dyDescent="0.2"/>
    <row r="4091" ht="12.75" customHeight="1" x14ac:dyDescent="0.2"/>
    <row r="4092" ht="12.75" customHeight="1" x14ac:dyDescent="0.2"/>
    <row r="4093" ht="12.75" customHeight="1" x14ac:dyDescent="0.2"/>
    <row r="4094" ht="12.75" customHeight="1" x14ac:dyDescent="0.2"/>
    <row r="4095" ht="12.75" customHeight="1" x14ac:dyDescent="0.2"/>
    <row r="4096" ht="12.75" customHeight="1" x14ac:dyDescent="0.2"/>
    <row r="4097" ht="12.75" customHeight="1" x14ac:dyDescent="0.2"/>
    <row r="4098" ht="12.75" customHeight="1" x14ac:dyDescent="0.2"/>
    <row r="4099" ht="12.75" customHeight="1" x14ac:dyDescent="0.2"/>
    <row r="4100" ht="12.75" customHeight="1" x14ac:dyDescent="0.2"/>
    <row r="4101" ht="12.75" customHeight="1" x14ac:dyDescent="0.2"/>
    <row r="4102" ht="12.75" customHeight="1" x14ac:dyDescent="0.2"/>
    <row r="4103" ht="12.75" customHeight="1" x14ac:dyDescent="0.2"/>
    <row r="4104" ht="12.75" customHeight="1" x14ac:dyDescent="0.2"/>
    <row r="4105" ht="12.75" customHeight="1" x14ac:dyDescent="0.2"/>
    <row r="4106" ht="12.75" customHeight="1" x14ac:dyDescent="0.2"/>
    <row r="4107" ht="12.75" customHeight="1" x14ac:dyDescent="0.2"/>
    <row r="4108" ht="12.75" customHeight="1" x14ac:dyDescent="0.2"/>
    <row r="4109" ht="12.75" customHeight="1" x14ac:dyDescent="0.2"/>
    <row r="4110" ht="12.75" customHeight="1" x14ac:dyDescent="0.2"/>
    <row r="4111" ht="12.75" customHeight="1" x14ac:dyDescent="0.2"/>
    <row r="4112" ht="12.75" customHeight="1" x14ac:dyDescent="0.2"/>
    <row r="4113" ht="12.75" customHeight="1" x14ac:dyDescent="0.2"/>
    <row r="4114" ht="12.75" customHeight="1" x14ac:dyDescent="0.2"/>
    <row r="4115" ht="12.75" customHeight="1" x14ac:dyDescent="0.2"/>
    <row r="4116" ht="12.75" customHeight="1" x14ac:dyDescent="0.2"/>
    <row r="4117" ht="12.75" customHeight="1" x14ac:dyDescent="0.2"/>
    <row r="4118" ht="12.75" customHeight="1" x14ac:dyDescent="0.2"/>
    <row r="4119" ht="12.75" customHeight="1" x14ac:dyDescent="0.2"/>
    <row r="4120" ht="12.75" customHeight="1" x14ac:dyDescent="0.2"/>
    <row r="4121" ht="12.75" customHeight="1" x14ac:dyDescent="0.2"/>
    <row r="4122" ht="12.75" customHeight="1" x14ac:dyDescent="0.2"/>
    <row r="4123" ht="12.75" customHeight="1" x14ac:dyDescent="0.2"/>
    <row r="4124" ht="12.75" customHeight="1" x14ac:dyDescent="0.2"/>
    <row r="4125" ht="12.75" customHeight="1" x14ac:dyDescent="0.2"/>
    <row r="4126" ht="12.75" customHeight="1" x14ac:dyDescent="0.2"/>
    <row r="4127" ht="12.75" customHeight="1" x14ac:dyDescent="0.2"/>
    <row r="4128" ht="12.75" customHeight="1" x14ac:dyDescent="0.2"/>
    <row r="4129" ht="12.75" customHeight="1" x14ac:dyDescent="0.2"/>
    <row r="4130" ht="12.75" customHeight="1" x14ac:dyDescent="0.2"/>
    <row r="4131" ht="12.75" customHeight="1" x14ac:dyDescent="0.2"/>
    <row r="4132" ht="12.75" customHeight="1" x14ac:dyDescent="0.2"/>
    <row r="4133" ht="12.75" customHeight="1" x14ac:dyDescent="0.2"/>
    <row r="4134" ht="12.75" customHeight="1" x14ac:dyDescent="0.2"/>
    <row r="4135" ht="12.75" customHeight="1" x14ac:dyDescent="0.2"/>
    <row r="4136" ht="12.75" customHeight="1" x14ac:dyDescent="0.2"/>
    <row r="4137" ht="12.75" customHeight="1" x14ac:dyDescent="0.2"/>
    <row r="4138" ht="12.75" customHeight="1" x14ac:dyDescent="0.2"/>
    <row r="4139" ht="12.75" customHeight="1" x14ac:dyDescent="0.2"/>
    <row r="4140" ht="12.75" customHeight="1" x14ac:dyDescent="0.2"/>
    <row r="4141" ht="12.75" customHeight="1" x14ac:dyDescent="0.2"/>
    <row r="4142" ht="12.75" customHeight="1" x14ac:dyDescent="0.2"/>
    <row r="4143" ht="12.75" customHeight="1" x14ac:dyDescent="0.2"/>
    <row r="4144" ht="12.75" customHeight="1" x14ac:dyDescent="0.2"/>
    <row r="4145" ht="12.75" customHeight="1" x14ac:dyDescent="0.2"/>
    <row r="4146" ht="12.75" customHeight="1" x14ac:dyDescent="0.2"/>
    <row r="4147" ht="12.75" customHeight="1" x14ac:dyDescent="0.2"/>
    <row r="4148" ht="12.75" customHeight="1" x14ac:dyDescent="0.2"/>
    <row r="4149" ht="12.75" customHeight="1" x14ac:dyDescent="0.2"/>
    <row r="4150" ht="12.75" customHeight="1" x14ac:dyDescent="0.2"/>
    <row r="4151" ht="12.75" customHeight="1" x14ac:dyDescent="0.2"/>
    <row r="4152" ht="12.75" customHeight="1" x14ac:dyDescent="0.2"/>
    <row r="4153" ht="12.75" customHeight="1" x14ac:dyDescent="0.2"/>
    <row r="4154" ht="12.75" customHeight="1" x14ac:dyDescent="0.2"/>
    <row r="4155" ht="12.75" customHeight="1" x14ac:dyDescent="0.2"/>
    <row r="4156" ht="12.75" customHeight="1" x14ac:dyDescent="0.2"/>
    <row r="4157" ht="12.75" customHeight="1" x14ac:dyDescent="0.2"/>
    <row r="4158" ht="12.75" customHeight="1" x14ac:dyDescent="0.2"/>
    <row r="4159" ht="12.75" customHeight="1" x14ac:dyDescent="0.2"/>
    <row r="4160" ht="12.75" customHeight="1" x14ac:dyDescent="0.2"/>
    <row r="4161" ht="12.75" customHeight="1" x14ac:dyDescent="0.2"/>
    <row r="4162" ht="12.75" customHeight="1" x14ac:dyDescent="0.2"/>
    <row r="4163" ht="12.75" customHeight="1" x14ac:dyDescent="0.2"/>
    <row r="4164" ht="12.75" customHeight="1" x14ac:dyDescent="0.2"/>
    <row r="4165" ht="12.75" customHeight="1" x14ac:dyDescent="0.2"/>
    <row r="4166" ht="12.75" customHeight="1" x14ac:dyDescent="0.2"/>
    <row r="4167" ht="12.75" customHeight="1" x14ac:dyDescent="0.2"/>
    <row r="4168" ht="12.75" customHeight="1" x14ac:dyDescent="0.2"/>
    <row r="4169" ht="12.75" customHeight="1" x14ac:dyDescent="0.2"/>
    <row r="4170" ht="12.75" customHeight="1" x14ac:dyDescent="0.2"/>
    <row r="4171" ht="12.75" customHeight="1" x14ac:dyDescent="0.2"/>
    <row r="4172" ht="12.75" customHeight="1" x14ac:dyDescent="0.2"/>
    <row r="4173" ht="12.75" customHeight="1" x14ac:dyDescent="0.2"/>
    <row r="4174" ht="12.75" customHeight="1" x14ac:dyDescent="0.2"/>
    <row r="4175" ht="12.75" customHeight="1" x14ac:dyDescent="0.2"/>
    <row r="4176" ht="12.75" customHeight="1" x14ac:dyDescent="0.2"/>
    <row r="4177" ht="12.75" customHeight="1" x14ac:dyDescent="0.2"/>
    <row r="4178" ht="12.75" customHeight="1" x14ac:dyDescent="0.2"/>
    <row r="4179" ht="12.75" customHeight="1" x14ac:dyDescent="0.2"/>
    <row r="4180" ht="12.75" customHeight="1" x14ac:dyDescent="0.2"/>
    <row r="4181" ht="12.75" customHeight="1" x14ac:dyDescent="0.2"/>
    <row r="4182" ht="12.75" customHeight="1" x14ac:dyDescent="0.2"/>
    <row r="4183" ht="12.75" customHeight="1" x14ac:dyDescent="0.2"/>
    <row r="4184" ht="12.75" customHeight="1" x14ac:dyDescent="0.2"/>
    <row r="4185" ht="12.75" customHeight="1" x14ac:dyDescent="0.2"/>
    <row r="4186" ht="12.75" customHeight="1" x14ac:dyDescent="0.2"/>
    <row r="4187" ht="12.75" customHeight="1" x14ac:dyDescent="0.2"/>
    <row r="4188" ht="12.75" customHeight="1" x14ac:dyDescent="0.2"/>
    <row r="4189" ht="12.75" customHeight="1" x14ac:dyDescent="0.2"/>
    <row r="4190" ht="12.75" customHeight="1" x14ac:dyDescent="0.2"/>
    <row r="4191" ht="12.75" customHeight="1" x14ac:dyDescent="0.2"/>
    <row r="4192" ht="12.75" customHeight="1" x14ac:dyDescent="0.2"/>
    <row r="4193" ht="12.75" customHeight="1" x14ac:dyDescent="0.2"/>
    <row r="4194" ht="12.75" customHeight="1" x14ac:dyDescent="0.2"/>
    <row r="4195" ht="12.75" customHeight="1" x14ac:dyDescent="0.2"/>
    <row r="4196" ht="12.75" customHeight="1" x14ac:dyDescent="0.2"/>
    <row r="4197" ht="12.75" customHeight="1" x14ac:dyDescent="0.2"/>
    <row r="4198" ht="12.75" customHeight="1" x14ac:dyDescent="0.2"/>
    <row r="4199" ht="12.75" customHeight="1" x14ac:dyDescent="0.2"/>
    <row r="4200" ht="12.75" customHeight="1" x14ac:dyDescent="0.2"/>
    <row r="4201" ht="12.75" customHeight="1" x14ac:dyDescent="0.2"/>
    <row r="4202" ht="12.75" customHeight="1" x14ac:dyDescent="0.2"/>
    <row r="4203" ht="12.75" customHeight="1" x14ac:dyDescent="0.2"/>
    <row r="4204" ht="12.75" customHeight="1" x14ac:dyDescent="0.2"/>
    <row r="4205" ht="12.75" customHeight="1" x14ac:dyDescent="0.2"/>
    <row r="4206" ht="12.75" customHeight="1" x14ac:dyDescent="0.2"/>
    <row r="4207" ht="12.75" customHeight="1" x14ac:dyDescent="0.2"/>
    <row r="4208" ht="12.75" customHeight="1" x14ac:dyDescent="0.2"/>
    <row r="4209" ht="12.75" customHeight="1" x14ac:dyDescent="0.2"/>
    <row r="4210" ht="12.75" customHeight="1" x14ac:dyDescent="0.2"/>
    <row r="4211" ht="12.75" customHeight="1" x14ac:dyDescent="0.2"/>
    <row r="4212" ht="12.75" customHeight="1" x14ac:dyDescent="0.2"/>
    <row r="4213" ht="12.75" customHeight="1" x14ac:dyDescent="0.2"/>
    <row r="4214" ht="12.75" customHeight="1" x14ac:dyDescent="0.2"/>
    <row r="4215" ht="12.75" customHeight="1" x14ac:dyDescent="0.2"/>
    <row r="4216" ht="12.75" customHeight="1" x14ac:dyDescent="0.2"/>
    <row r="4217" ht="12.75" customHeight="1" x14ac:dyDescent="0.2"/>
    <row r="4218" ht="12.75" customHeight="1" x14ac:dyDescent="0.2"/>
    <row r="4219" ht="12.75" customHeight="1" x14ac:dyDescent="0.2"/>
    <row r="4220" ht="12.75" customHeight="1" x14ac:dyDescent="0.2"/>
    <row r="4221" ht="12.75" customHeight="1" x14ac:dyDescent="0.2"/>
    <row r="4222" ht="12.75" customHeight="1" x14ac:dyDescent="0.2"/>
    <row r="4223" ht="12.75" customHeight="1" x14ac:dyDescent="0.2"/>
    <row r="4224" ht="12.75" customHeight="1" x14ac:dyDescent="0.2"/>
    <row r="4225" ht="12.75" customHeight="1" x14ac:dyDescent="0.2"/>
    <row r="4226" ht="12.75" customHeight="1" x14ac:dyDescent="0.2"/>
    <row r="4227" ht="12.75" customHeight="1" x14ac:dyDescent="0.2"/>
    <row r="4228" ht="12.75" customHeight="1" x14ac:dyDescent="0.2"/>
    <row r="4229" ht="12.75" customHeight="1" x14ac:dyDescent="0.2"/>
    <row r="4230" ht="12.75" customHeight="1" x14ac:dyDescent="0.2"/>
    <row r="4231" ht="12.75" customHeight="1" x14ac:dyDescent="0.2"/>
    <row r="4232" ht="12.75" customHeight="1" x14ac:dyDescent="0.2"/>
    <row r="4233" ht="12.75" customHeight="1" x14ac:dyDescent="0.2"/>
    <row r="4234" ht="12.75" customHeight="1" x14ac:dyDescent="0.2"/>
    <row r="4235" ht="12.75" customHeight="1" x14ac:dyDescent="0.2"/>
    <row r="4236" ht="12.75" customHeight="1" x14ac:dyDescent="0.2"/>
    <row r="4237" ht="12.75" customHeight="1" x14ac:dyDescent="0.2"/>
    <row r="4238" ht="12.75" customHeight="1" x14ac:dyDescent="0.2"/>
    <row r="4239" ht="12.75" customHeight="1" x14ac:dyDescent="0.2"/>
    <row r="4240" ht="12.75" customHeight="1" x14ac:dyDescent="0.2"/>
    <row r="4241" ht="12.75" customHeight="1" x14ac:dyDescent="0.2"/>
    <row r="4242" ht="12.75" customHeight="1" x14ac:dyDescent="0.2"/>
    <row r="4243" ht="12.75" customHeight="1" x14ac:dyDescent="0.2"/>
    <row r="4244" ht="12.75" customHeight="1" x14ac:dyDescent="0.2"/>
    <row r="4245" ht="12.75" customHeight="1" x14ac:dyDescent="0.2"/>
    <row r="4246" ht="12.75" customHeight="1" x14ac:dyDescent="0.2"/>
    <row r="4247" ht="12.75" customHeight="1" x14ac:dyDescent="0.2"/>
    <row r="4248" ht="12.75" customHeight="1" x14ac:dyDescent="0.2"/>
    <row r="4249" ht="12.75" customHeight="1" x14ac:dyDescent="0.2"/>
    <row r="4250" ht="12.75" customHeight="1" x14ac:dyDescent="0.2"/>
    <row r="4251" ht="12.75" customHeight="1" x14ac:dyDescent="0.2"/>
    <row r="4252" ht="12.75" customHeight="1" x14ac:dyDescent="0.2"/>
    <row r="4253" ht="12.75" customHeight="1" x14ac:dyDescent="0.2"/>
    <row r="4254" ht="12.75" customHeight="1" x14ac:dyDescent="0.2"/>
    <row r="4255" ht="12.75" customHeight="1" x14ac:dyDescent="0.2"/>
    <row r="4256" ht="12.75" customHeight="1" x14ac:dyDescent="0.2"/>
    <row r="4257" ht="12.75" customHeight="1" x14ac:dyDescent="0.2"/>
    <row r="4258" ht="12.75" customHeight="1" x14ac:dyDescent="0.2"/>
    <row r="4259" ht="12.75" customHeight="1" x14ac:dyDescent="0.2"/>
    <row r="4260" ht="12.75" customHeight="1" x14ac:dyDescent="0.2"/>
    <row r="4261" ht="12.75" customHeight="1" x14ac:dyDescent="0.2"/>
    <row r="4262" ht="12.75" customHeight="1" x14ac:dyDescent="0.2"/>
    <row r="4263" ht="12.75" customHeight="1" x14ac:dyDescent="0.2"/>
    <row r="4264" ht="12.75" customHeight="1" x14ac:dyDescent="0.2"/>
    <row r="4265" ht="12.75" customHeight="1" x14ac:dyDescent="0.2"/>
    <row r="4266" ht="12.75" customHeight="1" x14ac:dyDescent="0.2"/>
    <row r="4267" ht="12.75" customHeight="1" x14ac:dyDescent="0.2"/>
    <row r="4268" ht="12.75" customHeight="1" x14ac:dyDescent="0.2"/>
    <row r="4269" ht="12.75" customHeight="1" x14ac:dyDescent="0.2"/>
    <row r="4270" ht="12.75" customHeight="1" x14ac:dyDescent="0.2"/>
    <row r="4271" ht="12.75" customHeight="1" x14ac:dyDescent="0.2"/>
    <row r="4272" ht="12.75" customHeight="1" x14ac:dyDescent="0.2"/>
    <row r="4273" ht="12.75" customHeight="1" x14ac:dyDescent="0.2"/>
    <row r="4274" ht="12.75" customHeight="1" x14ac:dyDescent="0.2"/>
    <row r="4275" ht="12.75" customHeight="1" x14ac:dyDescent="0.2"/>
    <row r="4276" ht="12.75" customHeight="1" x14ac:dyDescent="0.2"/>
    <row r="4277" ht="12.75" customHeight="1" x14ac:dyDescent="0.2"/>
    <row r="4278" ht="12.75" customHeight="1" x14ac:dyDescent="0.2"/>
    <row r="4279" ht="12.75" customHeight="1" x14ac:dyDescent="0.2"/>
    <row r="4280" ht="12.75" customHeight="1" x14ac:dyDescent="0.2"/>
  </sheetData>
  <mergeCells count="8">
    <mergeCell ref="G20:G22"/>
    <mergeCell ref="A1:B1"/>
    <mergeCell ref="B20:B22"/>
    <mergeCell ref="C20:C22"/>
    <mergeCell ref="D20:D22"/>
    <mergeCell ref="E20:E22"/>
    <mergeCell ref="F20:F22"/>
    <mergeCell ref="A20:A22"/>
  </mergeCells>
  <phoneticPr fontId="4" type="noConversion"/>
  <hyperlinks>
    <hyperlink ref="D2" location="Kontaktpersoner!E9" display="kontaktperson"/>
    <hyperlink ref="E2" location="Indhold!A1" display="tilbage til forsiden"/>
    <hyperlink ref="E3" location="Kontaktpersoner!E9" display="kontaktperson"/>
    <hyperlink ref="F3" location="Indhold!A1" display="Tilbage til indholdsoversigten"/>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80" zoomScaleNormal="80" workbookViewId="0">
      <selection activeCell="F1" sqref="F1"/>
    </sheetView>
  </sheetViews>
  <sheetFormatPr defaultRowHeight="17.649999999999999" customHeight="1" x14ac:dyDescent="0.2"/>
  <cols>
    <col min="1" max="1" width="39.140625" customWidth="1"/>
    <col min="2" max="2" width="19.28515625" customWidth="1"/>
    <col min="3" max="3" width="14.7109375" customWidth="1"/>
    <col min="4" max="4" width="10.7109375" customWidth="1"/>
    <col min="5" max="5" width="21.42578125" customWidth="1"/>
    <col min="6" max="6" width="13.28515625" customWidth="1"/>
    <col min="7" max="7" width="13.7109375" customWidth="1"/>
    <col min="8" max="8" width="12.28515625" customWidth="1"/>
    <col min="9" max="9" width="10.7109375" customWidth="1"/>
    <col min="10" max="10" width="17.7109375" customWidth="1"/>
    <col min="11" max="11" width="21.5703125" customWidth="1"/>
    <col min="12" max="12" width="15.5703125" customWidth="1"/>
    <col min="13" max="13" width="19.28515625" customWidth="1"/>
    <col min="14" max="14" width="14.5703125" customWidth="1"/>
    <col min="15" max="15" width="13.42578125" customWidth="1"/>
    <col min="16" max="16" width="15.7109375" customWidth="1"/>
  </cols>
  <sheetData>
    <row r="1" spans="1:10" ht="17.649999999999999" customHeight="1" thickBot="1" x14ac:dyDescent="0.25">
      <c r="A1" s="596" t="s">
        <v>899</v>
      </c>
      <c r="B1" s="597"/>
      <c r="C1" s="17"/>
      <c r="D1" s="27" t="s">
        <v>230</v>
      </c>
      <c r="E1" s="27"/>
      <c r="F1" s="28" t="s">
        <v>159</v>
      </c>
      <c r="G1" s="1"/>
      <c r="H1" s="1"/>
      <c r="I1" s="1"/>
      <c r="J1" s="1"/>
    </row>
    <row r="2" spans="1:10" ht="12.75" customHeight="1" x14ac:dyDescent="0.2">
      <c r="A2" t="s">
        <v>822</v>
      </c>
    </row>
    <row r="3" spans="1:10" ht="12.75" x14ac:dyDescent="0.2">
      <c r="A3" t="s">
        <v>666</v>
      </c>
    </row>
    <row r="4" spans="1:10" ht="12.75" x14ac:dyDescent="0.2">
      <c r="C4" t="s">
        <v>667</v>
      </c>
      <c r="E4" t="s">
        <v>668</v>
      </c>
    </row>
    <row r="5" spans="1:10" ht="12.75" x14ac:dyDescent="0.2">
      <c r="B5" s="346" t="s">
        <v>669</v>
      </c>
      <c r="C5" s="346" t="s">
        <v>670</v>
      </c>
      <c r="D5" s="346" t="s">
        <v>671</v>
      </c>
      <c r="E5" s="346" t="s">
        <v>669</v>
      </c>
      <c r="F5" s="346" t="s">
        <v>672</v>
      </c>
      <c r="G5" s="346" t="s">
        <v>673</v>
      </c>
    </row>
    <row r="6" spans="1:10" ht="12.75" x14ac:dyDescent="0.2">
      <c r="A6" s="369" t="s">
        <v>674</v>
      </c>
    </row>
    <row r="7" spans="1:10" ht="12.75" x14ac:dyDescent="0.2">
      <c r="A7" s="346" t="s">
        <v>675</v>
      </c>
    </row>
    <row r="8" spans="1:10" ht="12.75" x14ac:dyDescent="0.2">
      <c r="A8" s="348" t="s">
        <v>676</v>
      </c>
      <c r="B8" s="352">
        <v>10930</v>
      </c>
      <c r="C8" s="353">
        <v>0</v>
      </c>
      <c r="D8" s="360">
        <v>7450</v>
      </c>
      <c r="E8" s="353">
        <f>+B8*1.05</f>
        <v>11476.5</v>
      </c>
      <c r="F8" s="353">
        <v>0</v>
      </c>
      <c r="G8" s="360">
        <f>+D8*1.19</f>
        <v>8865.5</v>
      </c>
    </row>
    <row r="9" spans="1:10" ht="12.75" customHeight="1" x14ac:dyDescent="0.2">
      <c r="A9" s="348" t="s">
        <v>677</v>
      </c>
      <c r="B9" s="354">
        <v>10930</v>
      </c>
      <c r="C9" s="349">
        <v>0</v>
      </c>
      <c r="D9" s="347">
        <v>7450</v>
      </c>
      <c r="E9" s="349">
        <f>+B8*1.07</f>
        <v>11695.1</v>
      </c>
      <c r="F9" s="349">
        <v>0</v>
      </c>
      <c r="G9" s="347">
        <f>+D8*1.19</f>
        <v>8865.5</v>
      </c>
    </row>
    <row r="10" spans="1:10" ht="12.75" customHeight="1" x14ac:dyDescent="0.2">
      <c r="A10" t="s">
        <v>678</v>
      </c>
      <c r="B10" s="354"/>
      <c r="C10" s="349"/>
      <c r="D10" s="347"/>
      <c r="E10" s="349"/>
      <c r="F10" s="349"/>
      <c r="G10" s="347"/>
    </row>
    <row r="11" spans="1:10" ht="12.75" customHeight="1" x14ac:dyDescent="0.2">
      <c r="A11" t="s">
        <v>679</v>
      </c>
      <c r="B11" s="354"/>
      <c r="C11" s="349"/>
      <c r="D11" s="347"/>
      <c r="E11" s="349"/>
      <c r="F11" s="349"/>
      <c r="G11" s="347"/>
    </row>
    <row r="12" spans="1:10" ht="12.75" x14ac:dyDescent="0.2">
      <c r="A12" t="s">
        <v>680</v>
      </c>
      <c r="B12" s="354">
        <v>14740</v>
      </c>
      <c r="C12" s="349">
        <v>0</v>
      </c>
      <c r="D12" s="347">
        <v>4650</v>
      </c>
      <c r="E12" s="349">
        <f>+B12*1.06</f>
        <v>15624.400000000001</v>
      </c>
      <c r="F12" s="349">
        <v>0</v>
      </c>
      <c r="G12" s="347">
        <f t="shared" ref="F12:G19" si="0">+D12*1.19</f>
        <v>5533.5</v>
      </c>
    </row>
    <row r="13" spans="1:10" ht="12.75" x14ac:dyDescent="0.2">
      <c r="A13" t="s">
        <v>437</v>
      </c>
      <c r="B13" s="354">
        <v>21290</v>
      </c>
      <c r="C13" s="349">
        <v>0</v>
      </c>
      <c r="D13" s="347">
        <v>6870</v>
      </c>
      <c r="E13" s="349">
        <f t="shared" ref="E13:E19" si="1">+B13*1.07</f>
        <v>22780.300000000003</v>
      </c>
      <c r="F13" s="349">
        <v>0</v>
      </c>
      <c r="G13" s="347">
        <f t="shared" si="0"/>
        <v>8175.2999999999993</v>
      </c>
    </row>
    <row r="14" spans="1:10" ht="12.75" x14ac:dyDescent="0.2">
      <c r="A14" t="s">
        <v>438</v>
      </c>
      <c r="B14" s="354">
        <v>26100</v>
      </c>
      <c r="C14" s="349">
        <v>0</v>
      </c>
      <c r="D14" s="347">
        <v>7910</v>
      </c>
      <c r="E14" s="349">
        <f t="shared" si="1"/>
        <v>27927</v>
      </c>
      <c r="F14" s="349">
        <v>0</v>
      </c>
      <c r="G14" s="347">
        <f t="shared" si="0"/>
        <v>9412.9</v>
      </c>
    </row>
    <row r="15" spans="1:10" ht="12.75" x14ac:dyDescent="0.2">
      <c r="A15" t="s">
        <v>439</v>
      </c>
      <c r="B15" s="354">
        <v>47930</v>
      </c>
      <c r="C15" s="349">
        <v>0</v>
      </c>
      <c r="D15" s="347">
        <v>7910</v>
      </c>
      <c r="E15" s="349">
        <f t="shared" si="1"/>
        <v>51285.100000000006</v>
      </c>
      <c r="F15" s="349">
        <v>0</v>
      </c>
      <c r="G15" s="347">
        <f t="shared" si="0"/>
        <v>9412.9</v>
      </c>
    </row>
    <row r="16" spans="1:10" ht="12.75" x14ac:dyDescent="0.2">
      <c r="A16" t="s">
        <v>681</v>
      </c>
      <c r="B16" s="354">
        <v>47930</v>
      </c>
      <c r="C16" s="349">
        <v>0</v>
      </c>
      <c r="D16" s="347">
        <v>7910</v>
      </c>
      <c r="E16" s="349">
        <f t="shared" si="1"/>
        <v>51285.100000000006</v>
      </c>
      <c r="F16" s="349">
        <v>0</v>
      </c>
      <c r="G16" s="347">
        <f t="shared" si="0"/>
        <v>9412.9</v>
      </c>
    </row>
    <row r="17" spans="1:7" ht="12.75" x14ac:dyDescent="0.2">
      <c r="A17" t="s">
        <v>476</v>
      </c>
      <c r="B17" s="354">
        <v>15500</v>
      </c>
      <c r="C17" s="349">
        <v>0</v>
      </c>
      <c r="D17" s="347">
        <v>3680</v>
      </c>
      <c r="E17" s="349">
        <f t="shared" si="1"/>
        <v>16585</v>
      </c>
      <c r="F17" s="349">
        <v>0</v>
      </c>
      <c r="G17" s="347">
        <f t="shared" si="0"/>
        <v>4379.2</v>
      </c>
    </row>
    <row r="18" spans="1:7" ht="12.75" x14ac:dyDescent="0.2">
      <c r="A18" t="s">
        <v>133</v>
      </c>
      <c r="B18" s="354">
        <v>23540</v>
      </c>
      <c r="C18" s="349">
        <v>0</v>
      </c>
      <c r="D18" s="347">
        <v>6390</v>
      </c>
      <c r="E18" s="349">
        <f t="shared" si="1"/>
        <v>25187.800000000003</v>
      </c>
      <c r="F18" s="349">
        <v>0</v>
      </c>
      <c r="G18" s="347">
        <f t="shared" si="0"/>
        <v>7604.0999999999995</v>
      </c>
    </row>
    <row r="19" spans="1:7" ht="12.75" customHeight="1" x14ac:dyDescent="0.2">
      <c r="A19" t="s">
        <v>923</v>
      </c>
      <c r="B19" s="355">
        <v>70730</v>
      </c>
      <c r="C19" s="351">
        <v>7840</v>
      </c>
      <c r="D19" s="359">
        <v>6620</v>
      </c>
      <c r="E19" s="351">
        <f t="shared" si="1"/>
        <v>75681.100000000006</v>
      </c>
      <c r="F19" s="351">
        <f t="shared" si="0"/>
        <v>9329.6</v>
      </c>
      <c r="G19" s="359">
        <f t="shared" si="0"/>
        <v>7877.7999999999993</v>
      </c>
    </row>
    <row r="20" spans="1:7" ht="12.75" x14ac:dyDescent="0.2"/>
    <row r="21" spans="1:7" ht="12.75" x14ac:dyDescent="0.2">
      <c r="A21" s="346" t="s">
        <v>924</v>
      </c>
    </row>
    <row r="22" spans="1:7" ht="12.75" x14ac:dyDescent="0.2">
      <c r="A22" s="376" t="s">
        <v>925</v>
      </c>
      <c r="B22" s="377">
        <v>1340</v>
      </c>
    </row>
    <row r="23" spans="1:7" ht="12.75" x14ac:dyDescent="0.2"/>
    <row r="24" spans="1:7" ht="12.75" x14ac:dyDescent="0.2"/>
    <row r="25" spans="1:7" ht="12.75" x14ac:dyDescent="0.2"/>
    <row r="26" spans="1:7" ht="12.75" x14ac:dyDescent="0.2"/>
    <row r="27" spans="1:7" ht="12.75" x14ac:dyDescent="0.2"/>
    <row r="28" spans="1:7" ht="12.75" x14ac:dyDescent="0.2"/>
    <row r="29" spans="1:7" ht="12.75" customHeight="1" x14ac:dyDescent="0.2"/>
    <row r="30" spans="1:7" ht="12.75" x14ac:dyDescent="0.2"/>
    <row r="31" spans="1:7" ht="12.75" x14ac:dyDescent="0.2"/>
    <row r="32" spans="1:7"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x14ac:dyDescent="0.2"/>
    <row r="70" ht="12.75" x14ac:dyDescent="0.2"/>
  </sheetData>
  <mergeCells count="1">
    <mergeCell ref="A1:B1"/>
  </mergeCells>
  <phoneticPr fontId="4" type="noConversion"/>
  <hyperlinks>
    <hyperlink ref="F3" location="Indhold!A1" display="tilbage til forsiden"/>
    <hyperlink ref="E3" location="Kontaktpersoner!E9" display="kontaktperson"/>
    <hyperlink ref="C1" location="Indhold!A1" display="Tilbage til indholdsoversigten"/>
    <hyperlink ref="D1" location="Kontaktpersoner!B28:F28" display="Kontaktperson"/>
    <hyperlink ref="F1" location="Indhold!A1" display="Tilbage til indholdsoversigten"/>
  </hyperlinks>
  <pageMargins left="0.74803149606299213" right="0.74803149606299213" top="0.98425196850393704" bottom="0.98425196850393704" header="0" footer="0"/>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enableFormatConditionsCalculation="0"/>
  <dimension ref="A1:J13"/>
  <sheetViews>
    <sheetView zoomScale="80" zoomScaleNormal="80" workbookViewId="0">
      <selection activeCell="G24" sqref="G24"/>
    </sheetView>
  </sheetViews>
  <sheetFormatPr defaultRowHeight="12.75" x14ac:dyDescent="0.2"/>
  <cols>
    <col min="1" max="1" width="48.5703125" customWidth="1"/>
    <col min="2" max="2" width="14.7109375" customWidth="1"/>
    <col min="3" max="3" width="13.7109375" customWidth="1"/>
    <col min="4" max="4" width="10.42578125" customWidth="1"/>
    <col min="5" max="5" width="11.28515625" customWidth="1"/>
    <col min="6" max="6" width="14.42578125" customWidth="1"/>
    <col min="7" max="7" width="14" customWidth="1"/>
    <col min="8" max="8" width="10.5703125" customWidth="1"/>
    <col min="9" max="9" width="11.7109375" customWidth="1"/>
  </cols>
  <sheetData>
    <row r="1" spans="1:10" ht="21" thickBot="1" x14ac:dyDescent="0.25">
      <c r="A1" s="596" t="s">
        <v>899</v>
      </c>
      <c r="B1" s="597"/>
      <c r="C1" s="17"/>
      <c r="D1" s="27" t="s">
        <v>230</v>
      </c>
      <c r="E1" s="27"/>
      <c r="F1" s="28" t="s">
        <v>159</v>
      </c>
      <c r="G1" s="1"/>
      <c r="H1" s="1"/>
      <c r="I1" s="1"/>
      <c r="J1" s="1"/>
    </row>
    <row r="2" spans="1:10" ht="12.75" customHeight="1" x14ac:dyDescent="0.2"/>
    <row r="3" spans="1:10" x14ac:dyDescent="0.2">
      <c r="A3" s="257" t="s">
        <v>166</v>
      </c>
      <c r="B3" s="31" t="s">
        <v>461</v>
      </c>
      <c r="C3" s="31"/>
    </row>
    <row r="5" spans="1:10" x14ac:dyDescent="0.2">
      <c r="A5" s="31" t="s">
        <v>93</v>
      </c>
      <c r="B5" s="249" t="s">
        <v>94</v>
      </c>
      <c r="C5" s="105"/>
      <c r="D5" s="105"/>
      <c r="E5" s="250"/>
      <c r="F5" s="249" t="s">
        <v>95</v>
      </c>
      <c r="G5" s="105"/>
      <c r="H5" s="105"/>
      <c r="I5" s="250"/>
    </row>
    <row r="6" spans="1:10" x14ac:dyDescent="0.2">
      <c r="B6" s="251" t="s">
        <v>34</v>
      </c>
      <c r="C6" s="48" t="s">
        <v>278</v>
      </c>
      <c r="D6" s="48" t="s">
        <v>33</v>
      </c>
      <c r="E6" s="126" t="s">
        <v>35</v>
      </c>
      <c r="F6" s="251" t="s">
        <v>34</v>
      </c>
      <c r="G6" s="48" t="s">
        <v>278</v>
      </c>
      <c r="H6" s="48" t="s">
        <v>33</v>
      </c>
      <c r="I6" s="126" t="s">
        <v>35</v>
      </c>
    </row>
    <row r="7" spans="1:10" x14ac:dyDescent="0.2">
      <c r="B7" s="251" t="s">
        <v>474</v>
      </c>
      <c r="C7" s="48" t="s">
        <v>475</v>
      </c>
      <c r="D7" s="48" t="s">
        <v>475</v>
      </c>
      <c r="E7" s="126" t="s">
        <v>475</v>
      </c>
      <c r="F7" s="251" t="s">
        <v>474</v>
      </c>
      <c r="G7" s="48" t="s">
        <v>475</v>
      </c>
      <c r="H7" s="48" t="s">
        <v>475</v>
      </c>
      <c r="I7" s="126" t="s">
        <v>475</v>
      </c>
    </row>
    <row r="8" spans="1:10" x14ac:dyDescent="0.2">
      <c r="A8" s="29"/>
      <c r="B8" s="252"/>
      <c r="C8" s="3"/>
      <c r="D8" s="3"/>
      <c r="E8" s="253"/>
      <c r="F8" s="252"/>
      <c r="G8" s="3"/>
      <c r="H8" s="3"/>
      <c r="I8" s="253"/>
    </row>
    <row r="9" spans="1:10" x14ac:dyDescent="0.2">
      <c r="A9" s="29"/>
      <c r="B9" s="254">
        <v>72150</v>
      </c>
      <c r="C9" s="255">
        <v>17340</v>
      </c>
      <c r="D9" s="255">
        <v>24670</v>
      </c>
      <c r="E9" s="256">
        <v>25320</v>
      </c>
      <c r="F9" s="254">
        <f>B9*1.07</f>
        <v>77200.5</v>
      </c>
      <c r="G9" s="255">
        <f>C9*1.11</f>
        <v>19247.400000000001</v>
      </c>
      <c r="H9" s="255">
        <f>D9*1.19</f>
        <v>29357.3</v>
      </c>
      <c r="I9" s="256">
        <f>E9*1.07</f>
        <v>27092.400000000001</v>
      </c>
    </row>
    <row r="10" spans="1:10" x14ac:dyDescent="0.2">
      <c r="B10" s="34"/>
      <c r="C10" s="34"/>
      <c r="D10" s="34"/>
      <c r="E10" s="34"/>
      <c r="F10" s="34"/>
      <c r="G10" s="34"/>
      <c r="H10" s="34"/>
      <c r="I10" s="34"/>
    </row>
    <row r="11" spans="1:10" x14ac:dyDescent="0.2">
      <c r="A11" s="31" t="s">
        <v>393</v>
      </c>
      <c r="B11" s="34"/>
      <c r="C11" s="34"/>
      <c r="D11" s="34"/>
      <c r="E11" s="34"/>
      <c r="F11" s="34"/>
      <c r="G11" s="34"/>
      <c r="H11" s="34"/>
      <c r="I11" s="34"/>
    </row>
    <row r="12" spans="1:10" x14ac:dyDescent="0.2">
      <c r="B12" s="34"/>
      <c r="C12" s="34"/>
      <c r="D12" s="34"/>
      <c r="E12" s="34"/>
      <c r="F12" s="34"/>
      <c r="G12" s="34"/>
      <c r="H12" s="34"/>
      <c r="I12" s="34"/>
    </row>
    <row r="13" spans="1:10" x14ac:dyDescent="0.2">
      <c r="A13" s="31" t="s">
        <v>340</v>
      </c>
      <c r="B13" s="34">
        <v>1882400</v>
      </c>
      <c r="C13" s="34"/>
      <c r="D13" s="34"/>
      <c r="E13" s="34"/>
      <c r="F13" s="34"/>
      <c r="G13" s="34"/>
      <c r="H13" s="34"/>
      <c r="I13" s="34"/>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enableFormatConditionsCalculation="0"/>
  <dimension ref="A1:L52"/>
  <sheetViews>
    <sheetView zoomScale="80" zoomScaleNormal="80" workbookViewId="0">
      <selection activeCell="F1" sqref="F1"/>
    </sheetView>
  </sheetViews>
  <sheetFormatPr defaultRowHeight="12.75" x14ac:dyDescent="0.2"/>
  <cols>
    <col min="1" max="1" width="6.42578125" customWidth="1"/>
    <col min="2" max="2" width="34.28515625" customWidth="1"/>
    <col min="3" max="3" width="16.7109375" hidden="1" customWidth="1"/>
    <col min="4" max="4" width="24.28515625" customWidth="1"/>
    <col min="5" max="5" width="10.7109375" customWidth="1"/>
    <col min="6" max="6" width="20.140625" customWidth="1"/>
    <col min="7" max="10" width="10.7109375" customWidth="1"/>
    <col min="11" max="11" width="11" customWidth="1"/>
    <col min="12" max="12" width="9.42578125" customWidth="1"/>
    <col min="16" max="16" width="13.42578125" customWidth="1"/>
    <col min="17" max="17" width="14.28515625" customWidth="1"/>
    <col min="18" max="18" width="13.42578125" customWidth="1"/>
    <col min="19" max="19" width="11.7109375" customWidth="1"/>
    <col min="20" max="20" width="12.42578125" customWidth="1"/>
    <col min="21" max="21" width="11.7109375" customWidth="1"/>
  </cols>
  <sheetData>
    <row r="1" spans="1:12" ht="23.65" customHeight="1" thickBot="1" x14ac:dyDescent="0.25">
      <c r="A1" s="596" t="s">
        <v>899</v>
      </c>
      <c r="B1" s="597"/>
      <c r="C1" s="17"/>
      <c r="D1" s="27" t="s">
        <v>230</v>
      </c>
      <c r="E1" s="27"/>
      <c r="F1" s="28" t="s">
        <v>159</v>
      </c>
      <c r="G1" s="1"/>
      <c r="H1" s="1"/>
      <c r="I1" s="1"/>
      <c r="J1" s="1"/>
    </row>
    <row r="2" spans="1:12" ht="13.5" thickBot="1" x14ac:dyDescent="0.25"/>
    <row r="3" spans="1:12" ht="12.75" customHeight="1" thickBot="1" x14ac:dyDescent="0.25">
      <c r="A3" s="93"/>
      <c r="B3" s="30" t="s">
        <v>332</v>
      </c>
      <c r="C3" s="93"/>
      <c r="D3" s="93"/>
      <c r="E3" s="94" t="s">
        <v>43</v>
      </c>
      <c r="F3" s="95"/>
      <c r="G3" s="93"/>
      <c r="H3" s="96"/>
      <c r="I3" s="17"/>
      <c r="J3" s="17"/>
      <c r="K3" s="17"/>
      <c r="L3" s="17"/>
    </row>
    <row r="4" spans="1:12" ht="26.1" customHeight="1" x14ac:dyDescent="0.2">
      <c r="A4" s="35"/>
      <c r="B4" s="35"/>
      <c r="C4" s="35"/>
      <c r="D4" s="35"/>
      <c r="E4" s="35"/>
      <c r="F4" s="35"/>
      <c r="G4" s="35"/>
      <c r="H4" s="35"/>
      <c r="I4" s="35"/>
      <c r="J4" s="35"/>
      <c r="K4" s="35"/>
      <c r="L4" s="35"/>
    </row>
    <row r="5" spans="1:12" x14ac:dyDescent="0.2">
      <c r="A5" s="98"/>
      <c r="B5" s="29"/>
      <c r="C5" s="29"/>
      <c r="D5" s="98"/>
      <c r="E5" s="100" t="s">
        <v>94</v>
      </c>
      <c r="F5" s="103"/>
      <c r="G5" s="103"/>
      <c r="H5" s="103"/>
      <c r="I5" s="102" t="s">
        <v>95</v>
      </c>
      <c r="J5" s="103"/>
      <c r="K5" s="103"/>
      <c r="L5" s="103"/>
    </row>
    <row r="6" spans="1:12" ht="38.25" x14ac:dyDescent="0.2">
      <c r="A6" s="138" t="s">
        <v>101</v>
      </c>
      <c r="B6" s="48" t="s">
        <v>472</v>
      </c>
      <c r="C6" s="48"/>
      <c r="D6" s="106"/>
      <c r="E6" s="106" t="s">
        <v>326</v>
      </c>
      <c r="F6" s="106" t="s">
        <v>327</v>
      </c>
      <c r="G6" s="106" t="s">
        <v>328</v>
      </c>
      <c r="H6" s="205"/>
      <c r="I6" s="106" t="s">
        <v>326</v>
      </c>
      <c r="J6" s="106" t="s">
        <v>327</v>
      </c>
      <c r="K6" s="106" t="s">
        <v>328</v>
      </c>
      <c r="L6" s="106"/>
    </row>
    <row r="7" spans="1:12" x14ac:dyDescent="0.2">
      <c r="A7" s="206"/>
      <c r="B7" s="29"/>
      <c r="C7" s="29"/>
      <c r="D7" s="29"/>
      <c r="E7" s="48" t="s">
        <v>474</v>
      </c>
      <c r="F7" s="48" t="s">
        <v>474</v>
      </c>
      <c r="G7" s="48" t="s">
        <v>475</v>
      </c>
      <c r="H7" s="126"/>
      <c r="I7" s="48" t="s">
        <v>474</v>
      </c>
      <c r="J7" s="48" t="s">
        <v>474</v>
      </c>
      <c r="K7" s="31" t="s">
        <v>475</v>
      </c>
      <c r="L7" s="31"/>
    </row>
    <row r="8" spans="1:12" ht="19.5" x14ac:dyDescent="0.35">
      <c r="A8" s="207"/>
      <c r="B8" s="208" t="s">
        <v>333</v>
      </c>
      <c r="C8" s="208"/>
      <c r="D8" s="209"/>
      <c r="E8" s="35"/>
      <c r="F8" s="35"/>
      <c r="G8" s="142"/>
      <c r="H8" s="210"/>
      <c r="I8" s="211"/>
      <c r="J8" s="209"/>
      <c r="K8" s="209"/>
      <c r="L8" s="209"/>
    </row>
    <row r="9" spans="1:12" ht="15" x14ac:dyDescent="0.25">
      <c r="A9" s="212">
        <v>3015</v>
      </c>
      <c r="B9" s="113" t="s">
        <v>567</v>
      </c>
      <c r="C9" s="113"/>
      <c r="D9" s="113" t="s">
        <v>538</v>
      </c>
      <c r="E9" s="213">
        <v>61730</v>
      </c>
      <c r="F9" s="214">
        <v>10460</v>
      </c>
      <c r="G9" s="214">
        <v>9390</v>
      </c>
      <c r="H9" s="215"/>
      <c r="I9" s="216">
        <f t="shared" ref="I9:I14" si="0">+E9*1.05</f>
        <v>64816.5</v>
      </c>
      <c r="J9" s="217">
        <f t="shared" ref="J9:J14" si="1">+F9*1.1</f>
        <v>11506.000000000002</v>
      </c>
      <c r="K9" s="218">
        <f t="shared" ref="K9:K14" si="2">+G9*1.19</f>
        <v>11174.1</v>
      </c>
      <c r="L9" s="219"/>
    </row>
    <row r="10" spans="1:12" ht="15" x14ac:dyDescent="0.25">
      <c r="A10" s="212"/>
      <c r="B10" s="113"/>
      <c r="C10" s="113"/>
      <c r="D10" s="113" t="s">
        <v>119</v>
      </c>
      <c r="E10" s="214">
        <v>59550</v>
      </c>
      <c r="F10" s="214">
        <v>10460</v>
      </c>
      <c r="G10" s="214">
        <v>9390</v>
      </c>
      <c r="H10" s="215"/>
      <c r="I10" s="216">
        <f t="shared" si="0"/>
        <v>62527.5</v>
      </c>
      <c r="J10" s="217">
        <f t="shared" si="1"/>
        <v>11506.000000000002</v>
      </c>
      <c r="K10" s="218">
        <f t="shared" si="2"/>
        <v>11174.1</v>
      </c>
      <c r="L10" s="220"/>
    </row>
    <row r="11" spans="1:12" ht="15" x14ac:dyDescent="0.25">
      <c r="A11" s="113">
        <v>3016</v>
      </c>
      <c r="B11" s="113" t="s">
        <v>433</v>
      </c>
      <c r="C11" s="113"/>
      <c r="D11" s="113" t="s">
        <v>538</v>
      </c>
      <c r="E11" s="214">
        <v>59360</v>
      </c>
      <c r="F11" s="214">
        <v>10660</v>
      </c>
      <c r="G11" s="214">
        <v>10140</v>
      </c>
      <c r="H11" s="215"/>
      <c r="I11" s="216">
        <f t="shared" si="0"/>
        <v>62328</v>
      </c>
      <c r="J11" s="217">
        <f t="shared" si="1"/>
        <v>11726.000000000002</v>
      </c>
      <c r="K11" s="218">
        <f t="shared" si="2"/>
        <v>12066.6</v>
      </c>
      <c r="L11" s="220"/>
    </row>
    <row r="12" spans="1:12" ht="15" x14ac:dyDescent="0.25">
      <c r="A12" s="113"/>
      <c r="B12" s="113"/>
      <c r="C12" s="113"/>
      <c r="D12" s="113" t="s">
        <v>539</v>
      </c>
      <c r="E12" s="214">
        <v>43490</v>
      </c>
      <c r="F12" s="214">
        <v>10660</v>
      </c>
      <c r="G12" s="214">
        <v>10140</v>
      </c>
      <c r="H12" s="215"/>
      <c r="I12" s="216">
        <f t="shared" si="0"/>
        <v>45664.5</v>
      </c>
      <c r="J12" s="217">
        <f t="shared" si="1"/>
        <v>11726.000000000002</v>
      </c>
      <c r="K12" s="218">
        <f t="shared" si="2"/>
        <v>12066.6</v>
      </c>
      <c r="L12" s="220"/>
    </row>
    <row r="13" spans="1:12" ht="15" x14ac:dyDescent="0.25">
      <c r="A13" s="113">
        <v>3018</v>
      </c>
      <c r="B13" s="113" t="s">
        <v>38</v>
      </c>
      <c r="C13" s="113"/>
      <c r="D13" s="113"/>
      <c r="E13" s="214">
        <v>64860</v>
      </c>
      <c r="F13" s="214">
        <v>9070</v>
      </c>
      <c r="G13" s="214">
        <v>10150</v>
      </c>
      <c r="H13" s="215"/>
      <c r="I13" s="216">
        <f t="shared" si="0"/>
        <v>68103</v>
      </c>
      <c r="J13" s="217">
        <f t="shared" si="1"/>
        <v>9977</v>
      </c>
      <c r="K13" s="218">
        <f t="shared" si="2"/>
        <v>12078.5</v>
      </c>
      <c r="L13" s="220"/>
    </row>
    <row r="14" spans="1:12" ht="15" x14ac:dyDescent="0.25">
      <c r="A14" s="113">
        <v>3019</v>
      </c>
      <c r="B14" s="113" t="s">
        <v>39</v>
      </c>
      <c r="C14" s="113"/>
      <c r="D14" s="113"/>
      <c r="E14" s="214">
        <v>169370</v>
      </c>
      <c r="F14" s="214">
        <v>16530</v>
      </c>
      <c r="G14" s="214">
        <v>23070</v>
      </c>
      <c r="H14" s="215"/>
      <c r="I14" s="216">
        <f t="shared" si="0"/>
        <v>177838.5</v>
      </c>
      <c r="J14" s="217">
        <f t="shared" si="1"/>
        <v>18183</v>
      </c>
      <c r="K14" s="218">
        <f t="shared" si="2"/>
        <v>27453.3</v>
      </c>
      <c r="L14" s="220"/>
    </row>
    <row r="15" spans="1:12" x14ac:dyDescent="0.2">
      <c r="A15" s="113"/>
      <c r="B15" s="113"/>
      <c r="C15" s="113"/>
      <c r="D15" s="113"/>
      <c r="E15" s="221"/>
      <c r="F15" s="221"/>
      <c r="G15" s="221"/>
      <c r="H15" s="222"/>
      <c r="I15" s="46"/>
      <c r="J15" s="223"/>
      <c r="K15" s="29"/>
      <c r="L15" s="29"/>
    </row>
    <row r="16" spans="1:12" x14ac:dyDescent="0.2">
      <c r="A16" s="35"/>
      <c r="B16" s="224"/>
      <c r="C16" s="224"/>
      <c r="D16" s="224"/>
      <c r="E16" s="225"/>
      <c r="F16" s="225"/>
      <c r="G16" s="114"/>
      <c r="H16" s="115"/>
      <c r="I16" s="116"/>
      <c r="J16" s="114"/>
      <c r="K16" s="115"/>
      <c r="L16" s="29"/>
    </row>
    <row r="17" spans="1:12" x14ac:dyDescent="0.2">
      <c r="A17" s="35"/>
      <c r="B17" s="224"/>
      <c r="C17" s="224"/>
      <c r="D17" s="224"/>
      <c r="E17" s="225"/>
      <c r="F17" s="225"/>
      <c r="G17" s="114"/>
      <c r="H17" s="115"/>
      <c r="I17" s="116"/>
      <c r="J17" s="114"/>
      <c r="K17" s="115"/>
      <c r="L17" s="29"/>
    </row>
    <row r="18" spans="1:12" x14ac:dyDescent="0.2">
      <c r="A18" s="35"/>
      <c r="B18" s="113"/>
      <c r="C18" s="113"/>
      <c r="D18" s="113"/>
      <c r="E18" s="114"/>
      <c r="F18" s="114"/>
      <c r="G18" s="114"/>
      <c r="H18" s="115"/>
      <c r="I18" s="116"/>
      <c r="J18" s="114"/>
      <c r="K18" s="115"/>
      <c r="L18" s="29"/>
    </row>
    <row r="19" spans="1:12" ht="19.5" x14ac:dyDescent="0.35">
      <c r="A19" s="35"/>
      <c r="B19" s="208" t="s">
        <v>576</v>
      </c>
      <c r="C19" s="113"/>
      <c r="D19" s="113"/>
      <c r="E19" s="114"/>
      <c r="F19" s="114"/>
      <c r="G19" s="114"/>
      <c r="H19" s="115"/>
      <c r="I19" s="116"/>
      <c r="J19" s="114"/>
      <c r="K19" s="115"/>
      <c r="L19" s="29"/>
    </row>
    <row r="20" spans="1:12" ht="15" x14ac:dyDescent="0.25">
      <c r="A20" s="212">
        <v>3015</v>
      </c>
      <c r="B20" s="113" t="s">
        <v>567</v>
      </c>
      <c r="C20" s="113"/>
      <c r="D20" s="113" t="s">
        <v>538</v>
      </c>
      <c r="E20" s="214">
        <v>55650</v>
      </c>
      <c r="F20" s="214">
        <v>10460</v>
      </c>
      <c r="G20" s="214">
        <v>9390</v>
      </c>
      <c r="H20" s="215"/>
      <c r="I20" s="226">
        <f>+E20*1.05</f>
        <v>58432.5</v>
      </c>
      <c r="J20" s="46">
        <f>+F20*1.1</f>
        <v>11506.000000000002</v>
      </c>
      <c r="K20" s="227">
        <f>+G20*1.19</f>
        <v>11174.1</v>
      </c>
      <c r="L20" s="29"/>
    </row>
    <row r="21" spans="1:12" ht="15" x14ac:dyDescent="0.25">
      <c r="A21" s="212"/>
      <c r="B21" s="113"/>
      <c r="C21" s="113"/>
      <c r="D21" s="113" t="s">
        <v>119</v>
      </c>
      <c r="E21" s="214">
        <v>53470</v>
      </c>
      <c r="F21" s="214">
        <f>+F10</f>
        <v>10460</v>
      </c>
      <c r="G21" s="214">
        <v>9390</v>
      </c>
      <c r="H21" s="215"/>
      <c r="I21" s="226">
        <f>+E21*1.05</f>
        <v>56143.5</v>
      </c>
      <c r="J21" s="46">
        <f>+F21*1.1</f>
        <v>11506.000000000002</v>
      </c>
      <c r="K21" s="227">
        <f>+G21*1.19</f>
        <v>11174.1</v>
      </c>
      <c r="L21" s="29"/>
    </row>
    <row r="22" spans="1:12" ht="15" x14ac:dyDescent="0.25">
      <c r="A22" s="113">
        <v>3016</v>
      </c>
      <c r="B22" s="113" t="s">
        <v>433</v>
      </c>
      <c r="C22" s="113"/>
      <c r="D22" s="113" t="s">
        <v>538</v>
      </c>
      <c r="E22" s="214">
        <v>48720</v>
      </c>
      <c r="F22" s="214">
        <v>10660</v>
      </c>
      <c r="G22" s="214">
        <v>10140</v>
      </c>
      <c r="H22" s="215"/>
      <c r="I22" s="226">
        <f>+E22*1.05</f>
        <v>51156</v>
      </c>
      <c r="J22" s="46">
        <f>+F22*1.1</f>
        <v>11726.000000000002</v>
      </c>
      <c r="K22" s="227">
        <f>+G22*1.19</f>
        <v>12066.6</v>
      </c>
      <c r="L22" s="35"/>
    </row>
    <row r="23" spans="1:12" ht="15" x14ac:dyDescent="0.25">
      <c r="A23" s="113"/>
      <c r="B23" s="113"/>
      <c r="C23" s="113"/>
      <c r="D23" s="113" t="s">
        <v>539</v>
      </c>
      <c r="E23" s="214">
        <v>28840</v>
      </c>
      <c r="F23" s="214">
        <v>10660</v>
      </c>
      <c r="G23" s="214">
        <v>10140</v>
      </c>
      <c r="H23" s="215"/>
      <c r="I23" s="226">
        <f>+E23*1.05</f>
        <v>30282</v>
      </c>
      <c r="J23" s="46">
        <f>+F23*1.1</f>
        <v>11726.000000000002</v>
      </c>
      <c r="K23" s="227">
        <f>+G23*1.19</f>
        <v>12066.6</v>
      </c>
      <c r="L23" s="35"/>
    </row>
    <row r="24" spans="1:12" ht="19.5" x14ac:dyDescent="0.35">
      <c r="A24" s="207"/>
      <c r="B24" s="208" t="s">
        <v>422</v>
      </c>
      <c r="C24" s="208"/>
      <c r="D24" s="209"/>
      <c r="E24" s="214"/>
      <c r="F24" s="214"/>
      <c r="G24" s="214"/>
      <c r="H24" s="228"/>
      <c r="I24" s="229"/>
      <c r="J24" s="230"/>
      <c r="K24" s="230"/>
      <c r="L24" s="209"/>
    </row>
    <row r="25" spans="1:12" x14ac:dyDescent="0.2">
      <c r="A25" s="35">
        <v>3015</v>
      </c>
      <c r="B25" s="113" t="s">
        <v>334</v>
      </c>
      <c r="C25" s="113"/>
      <c r="D25" s="35" t="s">
        <v>541</v>
      </c>
      <c r="E25" s="214">
        <v>5400</v>
      </c>
      <c r="F25" s="214" t="s">
        <v>339</v>
      </c>
      <c r="G25" s="214" t="s">
        <v>339</v>
      </c>
      <c r="H25" s="231"/>
      <c r="I25" s="232">
        <f>+E25*1.05</f>
        <v>5670</v>
      </c>
      <c r="J25" s="233" t="s">
        <v>339</v>
      </c>
      <c r="K25" s="233" t="s">
        <v>339</v>
      </c>
      <c r="L25" s="35"/>
    </row>
    <row r="26" spans="1:12" x14ac:dyDescent="0.2">
      <c r="A26" s="35">
        <v>3015</v>
      </c>
      <c r="B26" s="113" t="s">
        <v>37</v>
      </c>
      <c r="C26" s="113"/>
      <c r="D26" s="35" t="s">
        <v>542</v>
      </c>
      <c r="E26" s="214" t="s">
        <v>339</v>
      </c>
      <c r="F26" s="214">
        <v>260</v>
      </c>
      <c r="G26" s="214" t="s">
        <v>339</v>
      </c>
      <c r="H26" s="231"/>
      <c r="I26" s="233" t="s">
        <v>339</v>
      </c>
      <c r="J26" s="234">
        <f>+F26*1.1</f>
        <v>286</v>
      </c>
      <c r="K26" s="233" t="s">
        <v>339</v>
      </c>
      <c r="L26" s="35"/>
    </row>
    <row r="27" spans="1:12" x14ac:dyDescent="0.2">
      <c r="A27" s="113">
        <v>3016</v>
      </c>
      <c r="B27" s="113" t="s">
        <v>536</v>
      </c>
      <c r="C27" s="113"/>
      <c r="D27" s="35" t="s">
        <v>542</v>
      </c>
      <c r="E27" s="214" t="s">
        <v>339</v>
      </c>
      <c r="F27" s="214">
        <v>270</v>
      </c>
      <c r="G27" s="214" t="s">
        <v>339</v>
      </c>
      <c r="H27" s="231"/>
      <c r="I27" s="233" t="s">
        <v>339</v>
      </c>
      <c r="J27" s="234">
        <f>+F27*1.1</f>
        <v>297</v>
      </c>
      <c r="K27" s="233" t="s">
        <v>339</v>
      </c>
      <c r="L27" s="35"/>
    </row>
    <row r="28" spans="1:12" x14ac:dyDescent="0.2">
      <c r="A28" s="113">
        <v>3018</v>
      </c>
      <c r="B28" s="113" t="s">
        <v>540</v>
      </c>
      <c r="C28" s="113"/>
      <c r="D28" s="35" t="s">
        <v>542</v>
      </c>
      <c r="E28" s="214" t="s">
        <v>339</v>
      </c>
      <c r="F28" s="214">
        <v>260</v>
      </c>
      <c r="G28" s="214" t="s">
        <v>339</v>
      </c>
      <c r="H28" s="231"/>
      <c r="I28" s="233" t="s">
        <v>339</v>
      </c>
      <c r="J28" s="234">
        <f>+F28*1.1</f>
        <v>286</v>
      </c>
      <c r="K28" s="233" t="s">
        <v>339</v>
      </c>
      <c r="L28" s="35"/>
    </row>
    <row r="29" spans="1:12" x14ac:dyDescent="0.2">
      <c r="A29" s="113">
        <v>3019</v>
      </c>
      <c r="B29" s="113" t="s">
        <v>543</v>
      </c>
      <c r="C29" s="113"/>
      <c r="D29" s="35" t="s">
        <v>542</v>
      </c>
      <c r="E29" s="214" t="s">
        <v>339</v>
      </c>
      <c r="F29" s="214">
        <v>440</v>
      </c>
      <c r="G29" s="214" t="s">
        <v>339</v>
      </c>
      <c r="H29" s="231"/>
      <c r="I29" s="233" t="s">
        <v>339</v>
      </c>
      <c r="J29" s="234">
        <f>+F29*1.1</f>
        <v>484.00000000000006</v>
      </c>
      <c r="K29" s="233" t="s">
        <v>339</v>
      </c>
      <c r="L29" s="35"/>
    </row>
    <row r="30" spans="1:12" x14ac:dyDescent="0.2">
      <c r="A30" s="35" t="s">
        <v>300</v>
      </c>
      <c r="B30" s="35" t="s">
        <v>544</v>
      </c>
      <c r="C30" s="35"/>
      <c r="D30" s="35"/>
      <c r="E30" s="235"/>
      <c r="F30" s="235"/>
      <c r="G30" s="235"/>
      <c r="H30" s="236"/>
      <c r="I30" s="235"/>
      <c r="J30" s="235"/>
      <c r="K30" s="235"/>
      <c r="L30" s="35"/>
    </row>
    <row r="31" spans="1:12" x14ac:dyDescent="0.2">
      <c r="A31" s="35" t="s">
        <v>301</v>
      </c>
      <c r="B31" s="35" t="s">
        <v>545</v>
      </c>
      <c r="C31" s="35"/>
      <c r="D31" s="35"/>
      <c r="E31" s="235"/>
      <c r="F31" s="235"/>
      <c r="G31" s="235"/>
      <c r="H31" s="236"/>
      <c r="I31" s="235"/>
      <c r="J31" s="235"/>
      <c r="K31" s="235"/>
      <c r="L31" s="35"/>
    </row>
    <row r="32" spans="1:12" ht="14.25" customHeight="1" x14ac:dyDescent="0.2">
      <c r="A32" s="35"/>
      <c r="B32" s="35"/>
      <c r="C32" s="35"/>
      <c r="D32" s="35"/>
      <c r="E32" s="235"/>
      <c r="F32" s="235"/>
      <c r="G32" s="235"/>
      <c r="H32" s="236"/>
      <c r="I32" s="235"/>
      <c r="J32" s="235"/>
      <c r="K32" s="235"/>
      <c r="L32" s="35"/>
    </row>
    <row r="33" spans="1:12" ht="16.149999999999999" customHeight="1" x14ac:dyDescent="0.35">
      <c r="A33" s="207"/>
      <c r="B33" s="208" t="s">
        <v>302</v>
      </c>
      <c r="C33" s="208"/>
      <c r="D33" s="209"/>
      <c r="E33" s="237" t="s">
        <v>94</v>
      </c>
      <c r="F33" s="238"/>
      <c r="G33" s="239" t="s">
        <v>95</v>
      </c>
      <c r="H33" s="229"/>
      <c r="I33" s="230"/>
      <c r="J33" s="230"/>
      <c r="K33" s="209"/>
      <c r="L33" s="209"/>
    </row>
    <row r="34" spans="1:12" ht="12.75" customHeight="1" x14ac:dyDescent="0.25">
      <c r="A34" s="113">
        <v>3018</v>
      </c>
      <c r="B34" s="113" t="s">
        <v>546</v>
      </c>
      <c r="C34" s="113"/>
      <c r="D34" s="35" t="s">
        <v>600</v>
      </c>
      <c r="E34" s="214">
        <v>27310</v>
      </c>
      <c r="F34" s="240"/>
      <c r="G34" s="226">
        <f>+E34*1.05</f>
        <v>28675.5</v>
      </c>
      <c r="H34" s="233"/>
      <c r="I34" s="233"/>
      <c r="J34" s="235"/>
      <c r="K34" s="35"/>
      <c r="L34" s="35"/>
    </row>
    <row r="35" spans="1:12" ht="12.75" customHeight="1" x14ac:dyDescent="0.25">
      <c r="A35" s="113">
        <v>3019</v>
      </c>
      <c r="B35" s="113" t="s">
        <v>543</v>
      </c>
      <c r="C35" s="113"/>
      <c r="D35" s="35" t="s">
        <v>547</v>
      </c>
      <c r="E35" s="214">
        <v>1250</v>
      </c>
      <c r="F35" s="240"/>
      <c r="G35" s="226">
        <f>+E35*1.05</f>
        <v>1312.5</v>
      </c>
      <c r="H35" s="233"/>
      <c r="I35" s="233"/>
      <c r="J35" s="235"/>
      <c r="K35" s="35"/>
      <c r="L35" s="35"/>
    </row>
    <row r="36" spans="1:12" ht="15" x14ac:dyDescent="0.25">
      <c r="A36" s="113">
        <v>3019</v>
      </c>
      <c r="B36" s="113" t="s">
        <v>543</v>
      </c>
      <c r="C36" s="113"/>
      <c r="D36" s="35" t="s">
        <v>548</v>
      </c>
      <c r="E36" s="214">
        <v>3150</v>
      </c>
      <c r="F36" s="241"/>
      <c r="G36" s="226">
        <f>+E36*1.05</f>
        <v>3307.5</v>
      </c>
      <c r="H36" s="233"/>
      <c r="I36" s="242"/>
      <c r="J36" s="242"/>
      <c r="K36" s="58"/>
      <c r="L36" s="142"/>
    </row>
    <row r="37" spans="1:12" ht="15" x14ac:dyDescent="0.25">
      <c r="A37" s="113">
        <v>3019</v>
      </c>
      <c r="B37" s="35" t="s">
        <v>944</v>
      </c>
      <c r="C37" s="35"/>
      <c r="D37" s="35"/>
      <c r="E37" s="214">
        <v>82240</v>
      </c>
      <c r="F37" s="240"/>
      <c r="G37" s="243">
        <f>+E37*1.05</f>
        <v>86352</v>
      </c>
      <c r="H37" s="233"/>
      <c r="I37" s="242"/>
      <c r="J37" s="242"/>
      <c r="K37" s="58"/>
      <c r="L37" s="142"/>
    </row>
    <row r="38" spans="1:12" ht="16.149999999999999" customHeight="1" x14ac:dyDescent="0.2">
      <c r="A38" s="35" t="s">
        <v>300</v>
      </c>
      <c r="B38" s="35" t="s">
        <v>544</v>
      </c>
      <c r="C38" s="35"/>
      <c r="D38" s="35"/>
      <c r="E38" s="235"/>
      <c r="F38" s="235"/>
      <c r="G38" s="244"/>
      <c r="H38" s="244"/>
      <c r="I38" s="242"/>
      <c r="J38" s="242"/>
      <c r="K38" s="58"/>
      <c r="L38" s="58"/>
    </row>
    <row r="39" spans="1:12" ht="16.149999999999999" customHeight="1" x14ac:dyDescent="0.2">
      <c r="A39" s="35" t="s">
        <v>301</v>
      </c>
      <c r="B39" s="35" t="s">
        <v>545</v>
      </c>
      <c r="C39" s="35"/>
      <c r="D39" s="35"/>
      <c r="E39" s="235"/>
      <c r="F39" s="235"/>
      <c r="G39" s="244"/>
      <c r="H39" s="244"/>
      <c r="I39" s="242"/>
      <c r="J39" s="242"/>
      <c r="K39" s="58"/>
      <c r="L39" s="58"/>
    </row>
    <row r="40" spans="1:12" ht="16.149999999999999" customHeight="1" x14ac:dyDescent="0.2">
      <c r="A40" s="35"/>
      <c r="B40" s="35"/>
      <c r="C40" s="35"/>
      <c r="D40" s="35"/>
      <c r="E40" s="235"/>
      <c r="F40" s="235"/>
      <c r="G40" s="235"/>
      <c r="H40" s="244"/>
      <c r="I40" s="245"/>
      <c r="J40" s="245"/>
      <c r="K40" s="29"/>
      <c r="L40" s="29"/>
    </row>
    <row r="41" spans="1:12" ht="19.5" x14ac:dyDescent="0.35">
      <c r="A41" s="31"/>
      <c r="B41" s="208" t="s">
        <v>44</v>
      </c>
      <c r="C41" s="208"/>
      <c r="D41" s="29"/>
      <c r="E41" s="237" t="s">
        <v>432</v>
      </c>
      <c r="F41" s="245"/>
      <c r="G41" s="237"/>
      <c r="H41" s="245"/>
      <c r="I41" s="230"/>
      <c r="J41" s="230"/>
      <c r="K41" s="209"/>
      <c r="L41" s="209"/>
    </row>
    <row r="42" spans="1:12" x14ac:dyDescent="0.2">
      <c r="A42" s="35">
        <v>3015</v>
      </c>
      <c r="B42" s="113" t="s">
        <v>45</v>
      </c>
      <c r="C42" s="113"/>
      <c r="D42" s="235" t="s">
        <v>44</v>
      </c>
      <c r="E42" s="214">
        <v>91560</v>
      </c>
      <c r="F42" s="244"/>
      <c r="G42" s="242"/>
      <c r="H42" s="246"/>
      <c r="I42" s="230"/>
      <c r="J42" s="230"/>
      <c r="K42" s="209"/>
      <c r="L42" s="209"/>
    </row>
    <row r="43" spans="1:12" x14ac:dyDescent="0.2">
      <c r="A43" s="113">
        <v>3016</v>
      </c>
      <c r="B43" s="113" t="s">
        <v>433</v>
      </c>
      <c r="C43" s="113"/>
      <c r="D43" s="235" t="s">
        <v>44</v>
      </c>
      <c r="E43" s="214">
        <v>88230</v>
      </c>
      <c r="F43" s="244"/>
      <c r="G43" s="242"/>
      <c r="H43" s="246"/>
      <c r="I43" s="242"/>
      <c r="J43" s="242"/>
      <c r="K43" s="58"/>
      <c r="L43" s="58"/>
    </row>
    <row r="44" spans="1:12" x14ac:dyDescent="0.2">
      <c r="A44" s="35"/>
      <c r="B44" s="35"/>
      <c r="C44" s="35"/>
      <c r="D44" s="35"/>
      <c r="E44" s="235"/>
      <c r="F44" s="235"/>
      <c r="G44" s="244"/>
      <c r="H44" s="244"/>
      <c r="I44" s="242"/>
      <c r="J44" s="242"/>
      <c r="K44" s="58"/>
      <c r="L44" s="58"/>
    </row>
    <row r="45" spans="1:12" x14ac:dyDescent="0.2">
      <c r="A45" s="35"/>
      <c r="B45" s="35"/>
      <c r="C45" s="35"/>
      <c r="D45" s="35"/>
      <c r="E45" s="237" t="s">
        <v>432</v>
      </c>
      <c r="F45" s="235"/>
      <c r="G45" s="237"/>
      <c r="H45" s="244"/>
      <c r="I45" s="242"/>
      <c r="J45" s="242"/>
      <c r="K45" s="58"/>
      <c r="L45" s="58"/>
    </row>
    <row r="46" spans="1:12" ht="19.5" x14ac:dyDescent="0.35">
      <c r="A46" s="35"/>
      <c r="B46" s="208" t="s">
        <v>46</v>
      </c>
      <c r="C46" s="208"/>
      <c r="D46" s="35"/>
      <c r="E46" s="235"/>
      <c r="F46" s="235"/>
      <c r="G46" s="244"/>
      <c r="H46" s="244"/>
      <c r="I46" s="242"/>
      <c r="J46" s="242"/>
      <c r="K46" s="58"/>
      <c r="L46" s="58"/>
    </row>
    <row r="47" spans="1:12" ht="19.5" x14ac:dyDescent="0.35">
      <c r="A47" s="35"/>
      <c r="B47" s="208" t="s">
        <v>47</v>
      </c>
      <c r="C47" s="208"/>
      <c r="D47" s="35"/>
      <c r="E47" s="235"/>
      <c r="F47" s="235"/>
      <c r="G47" s="244"/>
      <c r="H47" s="244"/>
      <c r="I47" s="244"/>
      <c r="J47" s="244"/>
      <c r="K47" s="142"/>
      <c r="L47" s="142"/>
    </row>
    <row r="48" spans="1:12" ht="19.5" x14ac:dyDescent="0.35">
      <c r="A48" s="35"/>
      <c r="B48" s="208" t="s">
        <v>48</v>
      </c>
      <c r="C48" s="208"/>
      <c r="D48" s="35"/>
      <c r="E48" s="235"/>
      <c r="F48" s="235"/>
      <c r="G48" s="244"/>
      <c r="H48" s="244"/>
      <c r="I48" s="235"/>
      <c r="J48" s="235"/>
      <c r="K48" s="35"/>
      <c r="L48" s="35"/>
    </row>
    <row r="49" spans="1:12" x14ac:dyDescent="0.2">
      <c r="A49" s="35">
        <v>3016</v>
      </c>
      <c r="B49" s="35"/>
      <c r="C49" s="35"/>
      <c r="D49" s="35" t="s">
        <v>40</v>
      </c>
      <c r="E49" s="227"/>
      <c r="F49" s="235"/>
      <c r="G49" s="244"/>
      <c r="H49" s="235"/>
      <c r="I49" s="235"/>
      <c r="J49" s="235"/>
      <c r="K49" s="35"/>
      <c r="L49" s="35"/>
    </row>
    <row r="50" spans="1:12" x14ac:dyDescent="0.2">
      <c r="A50" s="35"/>
      <c r="B50" s="35"/>
      <c r="C50" s="35"/>
      <c r="D50" s="35" t="s">
        <v>41</v>
      </c>
      <c r="E50" s="247"/>
      <c r="F50" s="235"/>
      <c r="G50" s="244"/>
      <c r="H50" s="235"/>
      <c r="I50" s="235"/>
      <c r="J50" s="235"/>
      <c r="K50" s="35"/>
      <c r="L50" s="35"/>
    </row>
    <row r="51" spans="1:12" x14ac:dyDescent="0.2">
      <c r="A51" s="35"/>
      <c r="B51" s="35"/>
      <c r="C51" s="35"/>
      <c r="D51" s="35" t="s">
        <v>42</v>
      </c>
      <c r="E51" s="248">
        <v>81080</v>
      </c>
      <c r="F51" s="235"/>
      <c r="G51" s="244"/>
      <c r="H51" s="235"/>
      <c r="I51" s="235"/>
      <c r="J51" s="235"/>
      <c r="K51" s="35"/>
      <c r="L51" s="35"/>
    </row>
    <row r="52" spans="1:12" x14ac:dyDescent="0.2">
      <c r="A52" s="142"/>
      <c r="B52" s="142"/>
      <c r="C52" s="142"/>
      <c r="D52" s="142"/>
      <c r="E52" s="142"/>
      <c r="F52" s="142"/>
      <c r="G52" s="142"/>
      <c r="H52" s="142"/>
      <c r="I52" s="142"/>
      <c r="J52" s="142"/>
      <c r="K52" s="142"/>
      <c r="L52" s="142"/>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37" right="0.28000000000000003" top="0.31" bottom="0.38" header="0.19" footer="0.25"/>
  <pageSetup paperSize="9" scale="80" fitToWidth="2"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enableFormatConditionsCalculation="0"/>
  <dimension ref="A1:J286"/>
  <sheetViews>
    <sheetView zoomScale="80" zoomScaleNormal="80" workbookViewId="0">
      <pane ySplit="7" topLeftCell="A8" activePane="bottomLeft" state="frozen"/>
      <selection activeCell="Q48" sqref="Q48"/>
      <selection pane="bottomLeft" activeCell="D21" sqref="D21"/>
    </sheetView>
  </sheetViews>
  <sheetFormatPr defaultColWidth="9.28515625" defaultRowHeight="12.75" x14ac:dyDescent="0.2"/>
  <cols>
    <col min="1" max="1" width="6.7109375" customWidth="1"/>
    <col min="2" max="2" width="67.42578125" customWidth="1"/>
    <col min="3" max="3" width="11.7109375" customWidth="1"/>
    <col min="4" max="4" width="11.85546875" customWidth="1"/>
    <col min="5" max="6" width="10.7109375" customWidth="1"/>
    <col min="7" max="7" width="14.42578125" customWidth="1"/>
    <col min="8" max="8" width="19" customWidth="1"/>
  </cols>
  <sheetData>
    <row r="1" spans="1:10" ht="28.5" customHeight="1" thickBot="1" x14ac:dyDescent="0.25">
      <c r="A1" s="596" t="s">
        <v>899</v>
      </c>
      <c r="B1" s="597"/>
      <c r="C1" s="17"/>
      <c r="D1" s="27" t="s">
        <v>230</v>
      </c>
      <c r="E1" s="27"/>
      <c r="F1" s="28" t="s">
        <v>159</v>
      </c>
      <c r="G1" s="1"/>
      <c r="H1" s="1"/>
      <c r="I1" s="1"/>
      <c r="J1" s="1"/>
    </row>
    <row r="2" spans="1:10" ht="13.5" thickBot="1" x14ac:dyDescent="0.25">
      <c r="A2" s="258"/>
      <c r="B2" s="259" t="s">
        <v>345</v>
      </c>
      <c r="C2" s="258"/>
      <c r="D2" s="258"/>
      <c r="E2" s="260" t="s">
        <v>570</v>
      </c>
      <c r="F2" s="258"/>
      <c r="G2" s="261"/>
      <c r="H2" s="262"/>
    </row>
    <row r="3" spans="1:10" x14ac:dyDescent="0.2">
      <c r="A3" s="263"/>
      <c r="B3" s="263"/>
      <c r="C3" s="264"/>
      <c r="D3" s="264"/>
      <c r="E3" s="263"/>
      <c r="F3" s="263"/>
      <c r="G3" s="262"/>
      <c r="H3" s="263"/>
    </row>
    <row r="4" spans="1:10" x14ac:dyDescent="0.2">
      <c r="A4" s="265"/>
      <c r="B4" s="262"/>
      <c r="C4" s="266" t="s">
        <v>94</v>
      </c>
      <c r="D4" s="267"/>
      <c r="E4" s="268" t="s">
        <v>95</v>
      </c>
      <c r="F4" s="269"/>
      <c r="G4" s="235"/>
      <c r="H4" s="235"/>
    </row>
    <row r="5" spans="1:10" ht="26.1" customHeight="1" x14ac:dyDescent="0.2">
      <c r="A5" s="270" t="s">
        <v>101</v>
      </c>
      <c r="B5" s="271" t="s">
        <v>472</v>
      </c>
      <c r="C5" s="272" t="s">
        <v>326</v>
      </c>
      <c r="D5" s="273" t="s">
        <v>328</v>
      </c>
      <c r="E5" s="272" t="s">
        <v>326</v>
      </c>
      <c r="F5" s="272" t="s">
        <v>328</v>
      </c>
      <c r="G5" s="274"/>
      <c r="H5" s="274"/>
    </row>
    <row r="6" spans="1:10" x14ac:dyDescent="0.2">
      <c r="A6" s="275"/>
      <c r="B6" s="276"/>
      <c r="C6" s="277" t="s">
        <v>474</v>
      </c>
      <c r="D6" s="277" t="s">
        <v>474</v>
      </c>
      <c r="E6" s="278" t="s">
        <v>474</v>
      </c>
      <c r="F6" s="277" t="s">
        <v>474</v>
      </c>
      <c r="G6" s="274"/>
      <c r="H6" s="274"/>
    </row>
    <row r="7" spans="1:10" x14ac:dyDescent="0.2">
      <c r="A7" s="279"/>
      <c r="B7" s="262"/>
      <c r="C7" s="262"/>
      <c r="D7" s="262"/>
      <c r="E7" s="280"/>
      <c r="F7" s="280"/>
      <c r="G7" s="280"/>
      <c r="H7" s="280"/>
    </row>
    <row r="8" spans="1:10" ht="19.5" x14ac:dyDescent="0.35">
      <c r="A8" s="281"/>
      <c r="B8" s="614" t="s">
        <v>570</v>
      </c>
      <c r="C8" s="615"/>
      <c r="D8" s="615"/>
      <c r="E8" s="615"/>
      <c r="F8" s="615"/>
      <c r="G8" s="615"/>
      <c r="H8" s="615"/>
    </row>
    <row r="9" spans="1:10" x14ac:dyDescent="0.2">
      <c r="A9" s="281">
        <v>3516</v>
      </c>
      <c r="B9" s="282" t="s">
        <v>633</v>
      </c>
      <c r="C9" s="283">
        <v>15850</v>
      </c>
      <c r="D9" s="283">
        <v>3740</v>
      </c>
      <c r="E9" s="284">
        <v>16959.5</v>
      </c>
      <c r="F9" s="283">
        <v>4450.5999999999995</v>
      </c>
      <c r="G9" s="274"/>
      <c r="H9" s="285"/>
    </row>
    <row r="10" spans="1:10" x14ac:dyDescent="0.2">
      <c r="A10" s="281">
        <v>3516</v>
      </c>
      <c r="B10" s="282" t="s">
        <v>571</v>
      </c>
      <c r="C10" s="283">
        <v>13260</v>
      </c>
      <c r="D10" s="283">
        <v>3740</v>
      </c>
      <c r="E10" s="284">
        <v>14188.2</v>
      </c>
      <c r="F10" s="283">
        <v>4450.5999999999995</v>
      </c>
      <c r="G10" s="57"/>
      <c r="H10" s="57"/>
    </row>
    <row r="11" spans="1:10" ht="13.15" customHeight="1" x14ac:dyDescent="0.2">
      <c r="A11" s="281">
        <v>3554</v>
      </c>
      <c r="B11" s="282" t="s">
        <v>634</v>
      </c>
      <c r="C11" s="283">
        <v>36610</v>
      </c>
      <c r="D11" s="283">
        <v>6490</v>
      </c>
      <c r="E11" s="284">
        <v>39172.700000000004</v>
      </c>
      <c r="F11" s="283">
        <v>7723.0999999999995</v>
      </c>
      <c r="G11" s="274"/>
      <c r="H11" s="613"/>
    </row>
    <row r="12" spans="1:10" x14ac:dyDescent="0.2">
      <c r="A12" s="281">
        <v>3554</v>
      </c>
      <c r="B12" s="282" t="s">
        <v>572</v>
      </c>
      <c r="C12" s="283">
        <v>34020</v>
      </c>
      <c r="D12" s="283">
        <v>6490</v>
      </c>
      <c r="E12" s="284">
        <v>36401.4</v>
      </c>
      <c r="F12" s="283">
        <v>7723.0999999999995</v>
      </c>
      <c r="G12" s="274"/>
      <c r="H12" s="613"/>
    </row>
    <row r="13" spans="1:10" x14ac:dyDescent="0.2">
      <c r="A13" s="286"/>
      <c r="B13" s="287"/>
      <c r="C13" s="288"/>
      <c r="D13" s="288"/>
      <c r="E13" s="287"/>
      <c r="F13" s="287"/>
      <c r="G13" s="289"/>
      <c r="H13" s="290"/>
    </row>
    <row r="98" spans="2:8" x14ac:dyDescent="0.2">
      <c r="B98" s="590"/>
      <c r="C98" s="590"/>
      <c r="D98" s="590"/>
      <c r="E98" s="590"/>
      <c r="F98" s="590"/>
      <c r="G98" s="590"/>
      <c r="H98" s="590"/>
    </row>
    <row r="102" spans="2:8" x14ac:dyDescent="0.2">
      <c r="B102" s="590"/>
      <c r="C102" s="590"/>
      <c r="D102" s="590"/>
      <c r="E102" s="590"/>
      <c r="F102" s="590"/>
      <c r="G102" s="590"/>
      <c r="H102" s="590"/>
    </row>
    <row r="112" spans="2:8" x14ac:dyDescent="0.2">
      <c r="B112" s="590"/>
      <c r="C112" s="590"/>
      <c r="D112" s="590"/>
      <c r="E112" s="590"/>
      <c r="F112" s="590"/>
      <c r="G112" s="590"/>
      <c r="H112" s="590"/>
    </row>
    <row r="117" spans="2:8" x14ac:dyDescent="0.2">
      <c r="B117" s="590"/>
      <c r="C117" s="590"/>
      <c r="D117" s="590"/>
      <c r="E117" s="590"/>
      <c r="F117" s="590"/>
      <c r="G117" s="590"/>
      <c r="H117" s="590"/>
    </row>
    <row r="121" spans="2:8" x14ac:dyDescent="0.2">
      <c r="B121" s="590"/>
      <c r="C121" s="590"/>
      <c r="D121" s="590"/>
      <c r="E121" s="590"/>
      <c r="F121" s="590"/>
      <c r="G121" s="590"/>
      <c r="H121" s="590"/>
    </row>
    <row r="153" spans="2:8" x14ac:dyDescent="0.2">
      <c r="B153" s="590"/>
      <c r="C153" s="590"/>
      <c r="D153" s="590"/>
      <c r="E153" s="590"/>
      <c r="F153" s="590"/>
      <c r="G153" s="590"/>
      <c r="H153" s="590"/>
    </row>
    <row r="156" spans="2:8" x14ac:dyDescent="0.2">
      <c r="B156" s="590"/>
      <c r="C156" s="590"/>
      <c r="D156" s="590"/>
      <c r="E156" s="590"/>
      <c r="F156" s="590"/>
      <c r="G156" s="590"/>
      <c r="H156" s="590"/>
    </row>
    <row r="158" spans="2:8" x14ac:dyDescent="0.2">
      <c r="B158" s="590"/>
      <c r="C158" s="590"/>
      <c r="D158" s="590"/>
      <c r="E158" s="590"/>
      <c r="F158" s="590"/>
      <c r="G158" s="590"/>
      <c r="H158" s="590"/>
    </row>
    <row r="164" spans="2:8" x14ac:dyDescent="0.2">
      <c r="B164" s="590"/>
      <c r="C164" s="590"/>
      <c r="D164" s="590"/>
      <c r="E164" s="590"/>
      <c r="F164" s="590"/>
      <c r="G164" s="590"/>
      <c r="H164" s="590"/>
    </row>
    <row r="168" spans="2:8" x14ac:dyDescent="0.2">
      <c r="B168" s="590"/>
      <c r="C168" s="590"/>
      <c r="D168" s="590"/>
      <c r="E168" s="590"/>
      <c r="F168" s="590"/>
      <c r="G168" s="590"/>
      <c r="H168" s="590"/>
    </row>
    <row r="173" spans="2:8" x14ac:dyDescent="0.2">
      <c r="B173" s="590"/>
      <c r="C173" s="590"/>
      <c r="D173" s="590"/>
      <c r="E173" s="590"/>
      <c r="F173" s="590"/>
      <c r="G173" s="590"/>
      <c r="H173" s="590"/>
    </row>
    <row r="251" ht="22.15" customHeight="1" x14ac:dyDescent="0.2"/>
    <row r="263" spans="2:8" x14ac:dyDescent="0.2">
      <c r="B263" s="590"/>
      <c r="C263" s="590"/>
      <c r="D263" s="590"/>
      <c r="E263" s="590"/>
      <c r="F263" s="590"/>
      <c r="G263" s="590"/>
      <c r="H263" s="590"/>
    </row>
    <row r="267" spans="2:8" x14ac:dyDescent="0.2">
      <c r="B267" s="590"/>
      <c r="C267" s="590"/>
      <c r="D267" s="590"/>
      <c r="E267" s="590"/>
      <c r="F267" s="590"/>
      <c r="G267" s="590"/>
      <c r="H267" s="590"/>
    </row>
    <row r="277" spans="2:8" x14ac:dyDescent="0.2">
      <c r="B277" s="590"/>
      <c r="C277" s="590"/>
      <c r="D277" s="590"/>
      <c r="E277" s="590"/>
      <c r="F277" s="590"/>
      <c r="G277" s="590"/>
      <c r="H277" s="590"/>
    </row>
    <row r="282" spans="2:8" x14ac:dyDescent="0.2">
      <c r="B282" s="590"/>
      <c r="C282" s="590"/>
      <c r="D282" s="590"/>
      <c r="E282" s="590"/>
      <c r="F282" s="590"/>
      <c r="G282" s="590"/>
      <c r="H282" s="590"/>
    </row>
    <row r="286" spans="2:8" x14ac:dyDescent="0.2">
      <c r="B286" s="590"/>
      <c r="C286" s="590"/>
      <c r="D286" s="590"/>
      <c r="E286" s="590"/>
      <c r="F286" s="590"/>
      <c r="G286" s="590"/>
      <c r="H286" s="590"/>
    </row>
  </sheetData>
  <mergeCells count="19">
    <mergeCell ref="A1:B1"/>
    <mergeCell ref="H11:H12"/>
    <mergeCell ref="B8:H8"/>
    <mergeCell ref="B156:H156"/>
    <mergeCell ref="B158:H158"/>
    <mergeCell ref="B153:H153"/>
    <mergeCell ref="B121:H121"/>
    <mergeCell ref="B98:H98"/>
    <mergeCell ref="B112:H112"/>
    <mergeCell ref="B102:H102"/>
    <mergeCell ref="B117:H117"/>
    <mergeCell ref="B286:H286"/>
    <mergeCell ref="B263:H263"/>
    <mergeCell ref="B277:H277"/>
    <mergeCell ref="B267:H267"/>
    <mergeCell ref="B164:H164"/>
    <mergeCell ref="B168:H168"/>
    <mergeCell ref="B173:H173"/>
    <mergeCell ref="B282:H282"/>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enableFormatConditionsCalculation="0">
    <tabColor theme="0"/>
  </sheetPr>
  <dimension ref="A1:IV33"/>
  <sheetViews>
    <sheetView zoomScale="80" zoomScaleNormal="80" workbookViewId="0">
      <selection activeCell="D20" sqref="D20"/>
    </sheetView>
  </sheetViews>
  <sheetFormatPr defaultRowHeight="12.75" x14ac:dyDescent="0.2"/>
  <cols>
    <col min="1" max="1" width="61.5703125" bestFit="1" customWidth="1"/>
    <col min="2" max="2" width="19.7109375" customWidth="1"/>
    <col min="3" max="3" width="22.28515625" hidden="1" customWidth="1"/>
    <col min="4" max="4" width="16.5703125" customWidth="1"/>
    <col min="5" max="5" width="28.7109375" bestFit="1" customWidth="1"/>
    <col min="6" max="6" width="27.7109375" customWidth="1"/>
    <col min="7" max="7" width="22.28515625" customWidth="1"/>
    <col min="8" max="8" width="26.7109375" customWidth="1"/>
    <col min="9" max="9" width="10.42578125" customWidth="1"/>
    <col min="10" max="10" width="19.28515625" customWidth="1"/>
    <col min="11" max="11" width="15.85546875" customWidth="1"/>
    <col min="12" max="12" width="29" customWidth="1"/>
  </cols>
  <sheetData>
    <row r="1" spans="1:256" ht="21" thickBot="1" x14ac:dyDescent="0.25">
      <c r="A1" s="594" t="s">
        <v>899</v>
      </c>
      <c r="B1" s="595"/>
      <c r="C1" s="68"/>
      <c r="D1" s="69" t="s">
        <v>230</v>
      </c>
      <c r="E1" s="70" t="s">
        <v>159</v>
      </c>
    </row>
    <row r="2" spans="1:256" ht="12.75" customHeight="1" x14ac:dyDescent="0.2">
      <c r="A2" s="590"/>
      <c r="B2" s="590"/>
      <c r="C2" s="590"/>
      <c r="D2" s="590"/>
    </row>
    <row r="3" spans="1:256" ht="13.5" thickBot="1" x14ac:dyDescent="0.25">
      <c r="A3" s="590"/>
      <c r="B3" s="590"/>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590"/>
      <c r="AO3" s="590"/>
      <c r="AP3" s="590"/>
      <c r="AQ3" s="590"/>
      <c r="AR3" s="590"/>
      <c r="AS3" s="590"/>
      <c r="AT3" s="590"/>
      <c r="AU3" s="590"/>
      <c r="AV3" s="590"/>
      <c r="AW3" s="590"/>
      <c r="AX3" s="590"/>
      <c r="AY3" s="590"/>
      <c r="AZ3" s="590"/>
      <c r="BA3" s="590"/>
      <c r="BB3" s="590"/>
      <c r="BC3" s="590"/>
      <c r="BD3" s="590"/>
      <c r="BE3" s="590"/>
      <c r="BF3" s="590"/>
      <c r="BG3" s="590"/>
      <c r="BH3" s="590"/>
      <c r="BI3" s="590"/>
      <c r="BJ3" s="590"/>
      <c r="BK3" s="590"/>
      <c r="BL3" s="590"/>
      <c r="BM3" s="590"/>
      <c r="BN3" s="590"/>
      <c r="BO3" s="590"/>
      <c r="BP3" s="590"/>
      <c r="BQ3" s="590"/>
      <c r="BR3" s="590"/>
      <c r="BS3" s="590"/>
      <c r="BT3" s="590"/>
      <c r="BU3" s="590"/>
      <c r="BV3" s="590"/>
      <c r="BW3" s="590"/>
      <c r="BX3" s="590"/>
      <c r="BY3" s="590"/>
      <c r="BZ3" s="590"/>
      <c r="CA3" s="590"/>
      <c r="CB3" s="590"/>
      <c r="CC3" s="590"/>
      <c r="CD3" s="590"/>
      <c r="CE3" s="590"/>
      <c r="CF3" s="590"/>
      <c r="CG3" s="590"/>
      <c r="CH3" s="590"/>
      <c r="CI3" s="590"/>
      <c r="CJ3" s="590"/>
      <c r="CK3" s="590"/>
      <c r="CL3" s="590"/>
      <c r="CM3" s="590"/>
      <c r="CN3" s="590"/>
      <c r="CO3" s="590"/>
      <c r="CP3" s="590"/>
      <c r="CQ3" s="590"/>
      <c r="CR3" s="590"/>
      <c r="CS3" s="590"/>
      <c r="CT3" s="590"/>
      <c r="CU3" s="590"/>
      <c r="CV3" s="590"/>
      <c r="CW3" s="590"/>
      <c r="CX3" s="590"/>
      <c r="CY3" s="590"/>
      <c r="CZ3" s="590"/>
      <c r="DA3" s="590"/>
      <c r="DB3" s="590"/>
      <c r="DC3" s="590"/>
      <c r="DD3" s="590"/>
      <c r="DE3" s="590"/>
      <c r="DF3" s="590"/>
      <c r="DG3" s="590"/>
      <c r="DH3" s="590"/>
      <c r="DI3" s="590"/>
      <c r="DJ3" s="590"/>
      <c r="DK3" s="590"/>
      <c r="DL3" s="590"/>
      <c r="DM3" s="590"/>
      <c r="DN3" s="590"/>
      <c r="DO3" s="590"/>
      <c r="DP3" s="590"/>
      <c r="DQ3" s="590"/>
      <c r="DR3" s="590"/>
      <c r="DS3" s="590"/>
      <c r="DT3" s="590"/>
      <c r="DU3" s="590"/>
      <c r="DV3" s="590"/>
      <c r="DW3" s="590"/>
      <c r="DX3" s="590"/>
      <c r="DY3" s="590"/>
      <c r="DZ3" s="590"/>
      <c r="EA3" s="590"/>
      <c r="EB3" s="590"/>
      <c r="EC3" s="590"/>
      <c r="ED3" s="590"/>
      <c r="EE3" s="590"/>
      <c r="EF3" s="590"/>
      <c r="EG3" s="590"/>
      <c r="EH3" s="590"/>
      <c r="EI3" s="590"/>
      <c r="EJ3" s="590"/>
      <c r="EK3" s="590"/>
      <c r="EL3" s="590"/>
      <c r="EM3" s="590"/>
      <c r="EN3" s="590"/>
      <c r="EO3" s="590"/>
      <c r="EP3" s="590"/>
      <c r="EQ3" s="590"/>
      <c r="ER3" s="590"/>
      <c r="ES3" s="590"/>
      <c r="ET3" s="590"/>
      <c r="EU3" s="590"/>
      <c r="EV3" s="590"/>
      <c r="EW3" s="590"/>
      <c r="EX3" s="590"/>
      <c r="EY3" s="590"/>
      <c r="EZ3" s="590"/>
      <c r="FA3" s="590"/>
      <c r="FB3" s="590"/>
      <c r="FC3" s="590"/>
      <c r="FD3" s="590"/>
      <c r="FE3" s="590"/>
      <c r="FF3" s="590"/>
      <c r="FG3" s="590"/>
      <c r="FH3" s="590"/>
      <c r="FI3" s="590"/>
      <c r="FJ3" s="590"/>
      <c r="FK3" s="590"/>
      <c r="FL3" s="590"/>
      <c r="FM3" s="590"/>
      <c r="FN3" s="590"/>
      <c r="FO3" s="590"/>
      <c r="FP3" s="590"/>
      <c r="FQ3" s="590"/>
      <c r="FR3" s="590"/>
      <c r="FS3" s="590"/>
      <c r="FT3" s="590"/>
      <c r="FU3" s="590"/>
      <c r="FV3" s="590"/>
      <c r="FW3" s="590"/>
      <c r="FX3" s="590"/>
      <c r="FY3" s="590"/>
      <c r="FZ3" s="590"/>
      <c r="GA3" s="590"/>
      <c r="GB3" s="590"/>
      <c r="GC3" s="590"/>
      <c r="GD3" s="590"/>
      <c r="GE3" s="590"/>
      <c r="GF3" s="590"/>
      <c r="GG3" s="590"/>
      <c r="GH3" s="590"/>
      <c r="GI3" s="590"/>
      <c r="GJ3" s="590"/>
      <c r="GK3" s="590"/>
      <c r="GL3" s="590"/>
      <c r="GM3" s="590"/>
      <c r="GN3" s="590"/>
      <c r="GO3" s="590"/>
      <c r="GP3" s="590"/>
      <c r="GQ3" s="590"/>
      <c r="GR3" s="590"/>
      <c r="GS3" s="590"/>
      <c r="GT3" s="590"/>
      <c r="GU3" s="590"/>
      <c r="GV3" s="590"/>
      <c r="GW3" s="590"/>
      <c r="GX3" s="590"/>
      <c r="GY3" s="590"/>
      <c r="GZ3" s="590"/>
      <c r="HA3" s="590"/>
      <c r="HB3" s="590"/>
      <c r="HC3" s="590"/>
      <c r="HD3" s="590"/>
      <c r="HE3" s="590"/>
      <c r="HF3" s="590"/>
      <c r="HG3" s="590"/>
      <c r="HH3" s="590"/>
      <c r="HI3" s="590"/>
      <c r="HJ3" s="590"/>
      <c r="HK3" s="590"/>
      <c r="HL3" s="590"/>
      <c r="HM3" s="590"/>
      <c r="HN3" s="590"/>
      <c r="HO3" s="590"/>
      <c r="HP3" s="590"/>
      <c r="HQ3" s="590"/>
      <c r="HR3" s="590"/>
      <c r="HS3" s="590"/>
      <c r="HT3" s="590"/>
      <c r="HU3" s="590"/>
      <c r="HV3" s="590"/>
      <c r="HW3" s="590"/>
      <c r="HX3" s="590"/>
      <c r="HY3" s="590"/>
      <c r="HZ3" s="590"/>
      <c r="IA3" s="590"/>
      <c r="IB3" s="590"/>
      <c r="IC3" s="590"/>
      <c r="ID3" s="590"/>
      <c r="IE3" s="590"/>
      <c r="IF3" s="590"/>
      <c r="IG3" s="590"/>
      <c r="IH3" s="590"/>
      <c r="II3" s="590"/>
      <c r="IJ3" s="590"/>
      <c r="IK3" s="590"/>
      <c r="IL3" s="590"/>
      <c r="IM3" s="590"/>
      <c r="IN3" s="590"/>
      <c r="IO3" s="590"/>
      <c r="IP3" s="590"/>
      <c r="IQ3" s="590"/>
      <c r="IR3" s="590"/>
      <c r="IS3" s="590"/>
      <c r="IT3" s="590"/>
      <c r="IU3" s="590"/>
      <c r="IV3" s="590"/>
    </row>
    <row r="4" spans="1:256" ht="13.5" thickBot="1" x14ac:dyDescent="0.25">
      <c r="A4" s="591" t="s">
        <v>581</v>
      </c>
      <c r="B4" s="592"/>
      <c r="C4" s="592"/>
      <c r="D4" s="593"/>
    </row>
    <row r="5" spans="1:256" x14ac:dyDescent="0.2">
      <c r="A5" s="31" t="s">
        <v>490</v>
      </c>
      <c r="B5" t="s">
        <v>121</v>
      </c>
    </row>
    <row r="8" spans="1:256" x14ac:dyDescent="0.2">
      <c r="A8" s="32" t="s">
        <v>340</v>
      </c>
    </row>
    <row r="9" spans="1:256" x14ac:dyDescent="0.2">
      <c r="A9" t="s">
        <v>31</v>
      </c>
      <c r="B9" s="34">
        <v>400000</v>
      </c>
    </row>
    <row r="10" spans="1:256" x14ac:dyDescent="0.2">
      <c r="B10" s="34"/>
    </row>
    <row r="11" spans="1:256" x14ac:dyDescent="0.2">
      <c r="A11" s="32" t="s">
        <v>492</v>
      </c>
      <c r="B11" s="34"/>
    </row>
    <row r="12" spans="1:256" x14ac:dyDescent="0.2">
      <c r="A12" t="s">
        <v>149</v>
      </c>
      <c r="B12" s="34">
        <v>35151</v>
      </c>
    </row>
    <row r="13" spans="1:256" x14ac:dyDescent="0.2">
      <c r="A13" t="s">
        <v>150</v>
      </c>
      <c r="B13" s="34">
        <v>46400</v>
      </c>
    </row>
    <row r="14" spans="1:256" x14ac:dyDescent="0.2">
      <c r="A14" t="s">
        <v>151</v>
      </c>
      <c r="B14" s="34">
        <v>45295</v>
      </c>
    </row>
    <row r="15" spans="1:256" x14ac:dyDescent="0.2">
      <c r="B15" s="34"/>
    </row>
    <row r="16" spans="1:256" x14ac:dyDescent="0.2">
      <c r="A16" s="32" t="s">
        <v>491</v>
      </c>
      <c r="B16" s="34"/>
    </row>
    <row r="17" spans="1:2" x14ac:dyDescent="0.2">
      <c r="A17" t="s">
        <v>152</v>
      </c>
      <c r="B17" s="34">
        <v>6675</v>
      </c>
    </row>
    <row r="18" spans="1:2" x14ac:dyDescent="0.2">
      <c r="A18" t="s">
        <v>153</v>
      </c>
      <c r="B18" s="34">
        <v>2670</v>
      </c>
    </row>
    <row r="19" spans="1:2" x14ac:dyDescent="0.2">
      <c r="B19" s="34"/>
    </row>
    <row r="20" spans="1:2" x14ac:dyDescent="0.2">
      <c r="A20" s="32" t="s">
        <v>252</v>
      </c>
      <c r="B20" s="34"/>
    </row>
    <row r="21" spans="1:2" x14ac:dyDescent="0.2">
      <c r="A21" s="33" t="s">
        <v>493</v>
      </c>
      <c r="B21" s="34">
        <v>2188</v>
      </c>
    </row>
    <row r="22" spans="1:2" x14ac:dyDescent="0.2">
      <c r="B22" s="34"/>
    </row>
    <row r="23" spans="1:2" x14ac:dyDescent="0.2">
      <c r="A23" s="32" t="s">
        <v>343</v>
      </c>
      <c r="B23" s="34"/>
    </row>
    <row r="24" spans="1:2" x14ac:dyDescent="0.2">
      <c r="A24" s="33" t="s">
        <v>341</v>
      </c>
      <c r="B24" s="34">
        <v>49732</v>
      </c>
    </row>
    <row r="25" spans="1:2" x14ac:dyDescent="0.2">
      <c r="B25" s="34"/>
    </row>
    <row r="26" spans="1:2" x14ac:dyDescent="0.2">
      <c r="A26" s="32" t="s">
        <v>342</v>
      </c>
      <c r="B26" s="34"/>
    </row>
    <row r="27" spans="1:2" x14ac:dyDescent="0.2">
      <c r="A27" s="33" t="s">
        <v>79</v>
      </c>
      <c r="B27" s="34">
        <v>7699</v>
      </c>
    </row>
    <row r="28" spans="1:2" x14ac:dyDescent="0.2">
      <c r="B28" s="34"/>
    </row>
    <row r="29" spans="1:2" x14ac:dyDescent="0.2">
      <c r="A29" s="32" t="s">
        <v>628</v>
      </c>
      <c r="B29" s="34"/>
    </row>
    <row r="30" spans="1:2" x14ac:dyDescent="0.2">
      <c r="A30" t="s">
        <v>629</v>
      </c>
      <c r="B30" s="34">
        <v>140721</v>
      </c>
    </row>
    <row r="31" spans="1:2" x14ac:dyDescent="0.2">
      <c r="A31" t="s">
        <v>630</v>
      </c>
      <c r="B31" s="34">
        <v>126649</v>
      </c>
    </row>
    <row r="32" spans="1:2" x14ac:dyDescent="0.2">
      <c r="A32" t="s">
        <v>631</v>
      </c>
      <c r="B32" s="34">
        <v>84433</v>
      </c>
    </row>
    <row r="33" spans="1:2" ht="13.5" thickBot="1" x14ac:dyDescent="0.25">
      <c r="A33" t="s">
        <v>632</v>
      </c>
      <c r="B33" s="34">
        <v>55462</v>
      </c>
    </row>
  </sheetData>
  <mergeCells count="67">
    <mergeCell ref="AC3:AF3"/>
    <mergeCell ref="AG3:AJ3"/>
    <mergeCell ref="GC3:GF3"/>
    <mergeCell ref="FE3:FH3"/>
    <mergeCell ref="BM3:BP3"/>
    <mergeCell ref="AS3:AV3"/>
    <mergeCell ref="AW3:AZ3"/>
    <mergeCell ref="BA3:BD3"/>
    <mergeCell ref="BE3:BH3"/>
    <mergeCell ref="BI3:BL3"/>
    <mergeCell ref="FA3:FD3"/>
    <mergeCell ref="CG3:CJ3"/>
    <mergeCell ref="CK3:CN3"/>
    <mergeCell ref="CO3:CR3"/>
    <mergeCell ref="CS3:CV3"/>
    <mergeCell ref="CW3:CZ3"/>
    <mergeCell ref="U3:X3"/>
    <mergeCell ref="A1:B1"/>
    <mergeCell ref="A2:D2"/>
    <mergeCell ref="E3:H3"/>
    <mergeCell ref="I3:L3"/>
    <mergeCell ref="M3:P3"/>
    <mergeCell ref="Q3:T3"/>
    <mergeCell ref="A3:D3"/>
    <mergeCell ref="Y3:AB3"/>
    <mergeCell ref="HU3:HX3"/>
    <mergeCell ref="HY3:IB3"/>
    <mergeCell ref="GG3:GJ3"/>
    <mergeCell ref="GK3:GN3"/>
    <mergeCell ref="GO3:GR3"/>
    <mergeCell ref="GS3:GV3"/>
    <mergeCell ref="GW3:GZ3"/>
    <mergeCell ref="HA3:HD3"/>
    <mergeCell ref="HE3:HH3"/>
    <mergeCell ref="HI3:HL3"/>
    <mergeCell ref="HM3:HP3"/>
    <mergeCell ref="HQ3:HT3"/>
    <mergeCell ref="EO3:ER3"/>
    <mergeCell ref="ES3:EV3"/>
    <mergeCell ref="EW3:EZ3"/>
    <mergeCell ref="A4:D4"/>
    <mergeCell ref="FM3:FP3"/>
    <mergeCell ref="FQ3:FT3"/>
    <mergeCell ref="FU3:FX3"/>
    <mergeCell ref="FY3:GB3"/>
    <mergeCell ref="FI3:FL3"/>
    <mergeCell ref="DQ3:DT3"/>
    <mergeCell ref="DU3:DX3"/>
    <mergeCell ref="DY3:EB3"/>
    <mergeCell ref="EC3:EF3"/>
    <mergeCell ref="EG3:EJ3"/>
    <mergeCell ref="EK3:EN3"/>
    <mergeCell ref="DM3:DP3"/>
    <mergeCell ref="BU3:BX3"/>
    <mergeCell ref="BY3:CB3"/>
    <mergeCell ref="CC3:CF3"/>
    <mergeCell ref="DA3:DD3"/>
    <mergeCell ref="DE3:DH3"/>
    <mergeCell ref="DI3:DL3"/>
    <mergeCell ref="BQ3:BT3"/>
    <mergeCell ref="AK3:AN3"/>
    <mergeCell ref="AO3:AR3"/>
    <mergeCell ref="IC3:IF3"/>
    <mergeCell ref="IG3:IJ3"/>
    <mergeCell ref="IK3:IN3"/>
    <mergeCell ref="IO3:IR3"/>
    <mergeCell ref="IS3:IV3"/>
  </mergeCells>
  <phoneticPr fontId="0" type="noConversion"/>
  <hyperlinks>
    <hyperlink ref="C1" location="Indhold!A1" display="Tilbage til indholdsoversigten"/>
    <hyperlink ref="D1" location="Kontaktpersoner!B28:F28" display="Kontaktperson"/>
    <hyperlink ref="E1" location="Indhold!A1" display="Tilbage til indholdsoversigten"/>
  </hyperlinks>
  <pageMargins left="0.75" right="0.75" top="1" bottom="1" header="0.5" footer="0.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zoomScale="80" zoomScaleNormal="80" workbookViewId="0">
      <selection sqref="A1:B1"/>
    </sheetView>
  </sheetViews>
  <sheetFormatPr defaultRowHeight="12.75" x14ac:dyDescent="0.2"/>
  <cols>
    <col min="2" max="2" width="59.42578125" customWidth="1"/>
    <col min="3" max="3" width="9.140625" hidden="1" customWidth="1"/>
    <col min="4" max="4" width="18.5703125" hidden="1" customWidth="1"/>
    <col min="5" max="5" width="22.85546875" hidden="1" customWidth="1"/>
    <col min="6" max="6" width="13.42578125" hidden="1" customWidth="1"/>
    <col min="7" max="7" width="12" hidden="1" customWidth="1"/>
    <col min="8" max="8" width="11.7109375" hidden="1" customWidth="1"/>
    <col min="9" max="9" width="7.5703125" hidden="1" customWidth="1"/>
    <col min="10" max="10" width="12.42578125" customWidth="1"/>
    <col min="11" max="11" width="13.28515625" customWidth="1"/>
    <col min="12" max="12" width="11.28515625" customWidth="1"/>
    <col min="13" max="13" width="11.42578125" customWidth="1"/>
  </cols>
  <sheetData>
    <row r="1" spans="1:22" ht="21" thickBot="1" x14ac:dyDescent="0.25">
      <c r="A1" s="596" t="s">
        <v>899</v>
      </c>
      <c r="B1" s="597"/>
      <c r="C1" s="17"/>
      <c r="D1" s="27" t="s">
        <v>230</v>
      </c>
      <c r="E1" s="27"/>
      <c r="F1" s="28" t="s">
        <v>159</v>
      </c>
      <c r="G1" s="1"/>
      <c r="H1" s="1"/>
      <c r="I1" s="1"/>
      <c r="J1" s="1"/>
    </row>
    <row r="2" spans="1:22" ht="13.5" thickBot="1" x14ac:dyDescent="0.25"/>
    <row r="3" spans="1:22" ht="13.5" thickBot="1" x14ac:dyDescent="0.25">
      <c r="A3" s="291"/>
      <c r="B3" s="292" t="s">
        <v>9</v>
      </c>
      <c r="C3" s="291"/>
      <c r="D3" s="291"/>
      <c r="E3" s="293" t="s">
        <v>455</v>
      </c>
      <c r="F3" s="294"/>
      <c r="G3" s="294"/>
      <c r="H3" s="291"/>
      <c r="I3" s="291"/>
      <c r="J3" s="295"/>
      <c r="K3" s="295"/>
      <c r="L3" s="296"/>
    </row>
    <row r="4" spans="1:22" x14ac:dyDescent="0.2">
      <c r="A4" s="297"/>
      <c r="B4" s="298"/>
      <c r="C4" s="297"/>
      <c r="D4" s="297"/>
      <c r="E4" s="299" t="s">
        <v>94</v>
      </c>
      <c r="F4" s="300"/>
      <c r="G4" s="301"/>
      <c r="H4" s="301"/>
      <c r="I4" s="301"/>
      <c r="J4" s="302" t="s">
        <v>95</v>
      </c>
      <c r="K4" s="301"/>
      <c r="L4" s="301"/>
    </row>
    <row r="5" spans="1:22" ht="38.25" x14ac:dyDescent="0.2">
      <c r="A5" s="303" t="s">
        <v>101</v>
      </c>
      <c r="B5" s="304" t="s">
        <v>472</v>
      </c>
      <c r="C5" s="305" t="s">
        <v>337</v>
      </c>
      <c r="D5" s="305" t="s">
        <v>6</v>
      </c>
      <c r="E5" s="306"/>
      <c r="F5" s="29"/>
      <c r="G5" s="305" t="s">
        <v>326</v>
      </c>
      <c r="H5" s="307" t="s">
        <v>327</v>
      </c>
      <c r="I5" s="308" t="s">
        <v>635</v>
      </c>
      <c r="J5" s="307" t="s">
        <v>326</v>
      </c>
      <c r="K5" s="307" t="s">
        <v>327</v>
      </c>
      <c r="L5" s="309" t="s">
        <v>635</v>
      </c>
    </row>
    <row r="6" spans="1:22" x14ac:dyDescent="0.2">
      <c r="A6" s="310"/>
      <c r="B6" s="311"/>
      <c r="C6" s="311"/>
      <c r="D6" s="311"/>
      <c r="E6" s="136"/>
      <c r="F6" s="29"/>
      <c r="G6" s="312" t="s">
        <v>7</v>
      </c>
      <c r="H6" s="312" t="s">
        <v>7</v>
      </c>
      <c r="I6" s="313" t="s">
        <v>7</v>
      </c>
      <c r="J6" s="312" t="s">
        <v>7</v>
      </c>
      <c r="K6" s="312" t="s">
        <v>7</v>
      </c>
      <c r="L6" s="314" t="s">
        <v>7</v>
      </c>
    </row>
    <row r="7" spans="1:22" ht="19.5" x14ac:dyDescent="0.35">
      <c r="A7" s="315"/>
      <c r="B7" s="316" t="s">
        <v>8</v>
      </c>
      <c r="C7" s="317"/>
      <c r="D7" s="317"/>
      <c r="E7" s="29"/>
      <c r="F7" s="306"/>
      <c r="G7" s="317"/>
      <c r="H7" s="317"/>
      <c r="I7" s="318"/>
      <c r="J7" s="319"/>
      <c r="K7" s="317"/>
      <c r="L7" s="317"/>
      <c r="P7" s="590"/>
      <c r="Q7" s="590"/>
      <c r="R7" s="590"/>
      <c r="S7" s="590"/>
      <c r="T7" s="590"/>
      <c r="U7" s="590"/>
    </row>
    <row r="8" spans="1:22" x14ac:dyDescent="0.2">
      <c r="A8" s="320">
        <v>120</v>
      </c>
      <c r="B8" s="321" t="s">
        <v>455</v>
      </c>
      <c r="C8" s="322">
        <v>5299</v>
      </c>
      <c r="D8" s="321" t="s">
        <v>338</v>
      </c>
      <c r="E8" s="29"/>
      <c r="F8" s="29"/>
      <c r="G8" s="323">
        <v>52710</v>
      </c>
      <c r="H8" s="323">
        <v>8220</v>
      </c>
      <c r="I8" s="324">
        <v>5130</v>
      </c>
      <c r="J8" s="323">
        <v>55872.600000000006</v>
      </c>
      <c r="K8" s="323">
        <v>9535.1999999999989</v>
      </c>
      <c r="L8" s="323">
        <v>6104.7</v>
      </c>
      <c r="P8" s="590"/>
      <c r="Q8" s="590"/>
      <c r="R8" s="590"/>
      <c r="S8" s="590"/>
      <c r="T8" s="590"/>
      <c r="U8" s="590"/>
      <c r="V8" s="590"/>
    </row>
    <row r="9" spans="1:22" x14ac:dyDescent="0.2">
      <c r="A9" s="325"/>
      <c r="B9" s="326"/>
      <c r="C9" s="325"/>
      <c r="D9" s="325"/>
      <c r="E9" s="327"/>
      <c r="F9" s="29"/>
      <c r="G9" s="328"/>
      <c r="H9" s="329"/>
      <c r="I9" s="330"/>
      <c r="J9" s="331"/>
      <c r="K9" s="327"/>
      <c r="L9" s="323"/>
      <c r="P9" s="590"/>
      <c r="Q9" s="590"/>
      <c r="R9" s="590"/>
      <c r="S9" s="590"/>
      <c r="T9" s="590"/>
      <c r="U9" s="590"/>
      <c r="V9" s="590"/>
    </row>
    <row r="10" spans="1:22" ht="39" customHeight="1" x14ac:dyDescent="0.2">
      <c r="A10" s="616" t="s">
        <v>636</v>
      </c>
      <c r="B10" s="617"/>
      <c r="C10" s="617"/>
      <c r="D10" s="617"/>
      <c r="E10" s="617"/>
      <c r="F10" s="617"/>
      <c r="G10" s="617"/>
      <c r="H10" s="617"/>
      <c r="I10" s="618"/>
      <c r="J10" s="327"/>
      <c r="K10" s="327"/>
      <c r="L10" s="323"/>
      <c r="Q10" s="590"/>
      <c r="R10" s="590"/>
      <c r="S10" s="590"/>
      <c r="T10" s="590"/>
      <c r="U10" s="590"/>
      <c r="V10" s="590"/>
    </row>
    <row r="11" spans="1:22" x14ac:dyDescent="0.2">
      <c r="A11" s="327"/>
      <c r="B11" s="332" t="s">
        <v>455</v>
      </c>
      <c r="C11" s="327"/>
      <c r="D11" s="327"/>
      <c r="E11" s="327"/>
      <c r="F11" s="29"/>
      <c r="G11" s="328"/>
      <c r="H11" s="327"/>
      <c r="I11" s="333">
        <v>23420</v>
      </c>
      <c r="J11" s="327"/>
      <c r="K11" s="332"/>
      <c r="L11" s="323">
        <v>27869.8</v>
      </c>
    </row>
    <row r="12" spans="1:22" x14ac:dyDescent="0.2">
      <c r="A12" s="311"/>
      <c r="B12" s="311"/>
      <c r="C12" s="311"/>
      <c r="D12" s="311"/>
      <c r="E12" s="334"/>
      <c r="F12" s="29"/>
      <c r="G12" s="311"/>
      <c r="H12" s="311"/>
      <c r="I12" s="335"/>
      <c r="J12" s="311"/>
      <c r="K12" s="336"/>
      <c r="L12" s="311"/>
    </row>
    <row r="13" spans="1:22" x14ac:dyDescent="0.2">
      <c r="A13" s="325"/>
      <c r="B13" s="325"/>
      <c r="C13" s="325"/>
      <c r="D13" s="325"/>
      <c r="E13" s="325"/>
      <c r="F13" s="304"/>
      <c r="G13" s="337"/>
      <c r="H13" s="325"/>
      <c r="I13" s="325"/>
      <c r="J13" s="325"/>
      <c r="K13" s="338"/>
      <c r="L13" s="339"/>
    </row>
    <row r="14" spans="1:22" x14ac:dyDescent="0.2">
      <c r="A14" s="337"/>
      <c r="B14" s="325"/>
      <c r="C14" s="337"/>
      <c r="D14" s="337"/>
      <c r="E14" s="325"/>
      <c r="F14" s="325"/>
      <c r="G14" s="325"/>
      <c r="H14" s="337"/>
      <c r="I14" s="337"/>
      <c r="J14" s="337"/>
      <c r="K14" s="325"/>
      <c r="L14" s="340"/>
      <c r="P14" s="590"/>
    </row>
    <row r="15" spans="1:22" x14ac:dyDescent="0.2">
      <c r="A15" s="325"/>
      <c r="B15" s="298" t="s">
        <v>637</v>
      </c>
      <c r="C15" s="325"/>
      <c r="D15" s="325"/>
      <c r="E15" s="337"/>
      <c r="F15" s="325"/>
      <c r="G15" s="337"/>
      <c r="H15" s="327"/>
      <c r="I15" s="327"/>
      <c r="J15" s="327"/>
      <c r="K15" s="325"/>
      <c r="L15" s="325"/>
      <c r="P15" s="590"/>
    </row>
    <row r="22" spans="16:16" x14ac:dyDescent="0.2">
      <c r="P22" s="590"/>
    </row>
    <row r="23" spans="16:16" x14ac:dyDescent="0.2">
      <c r="P23" s="590"/>
    </row>
    <row r="24" spans="16:16" x14ac:dyDescent="0.2">
      <c r="P24" s="590"/>
    </row>
  </sheetData>
  <mergeCells count="17">
    <mergeCell ref="U10:V10"/>
    <mergeCell ref="A1:B1"/>
    <mergeCell ref="T7:U7"/>
    <mergeCell ref="P8:P9"/>
    <mergeCell ref="Q8:R8"/>
    <mergeCell ref="Q9:R9"/>
    <mergeCell ref="S8:T8"/>
    <mergeCell ref="S9:T9"/>
    <mergeCell ref="U8:V8"/>
    <mergeCell ref="U9:V9"/>
    <mergeCell ref="A10:I10"/>
    <mergeCell ref="P14:P15"/>
    <mergeCell ref="P22:P24"/>
    <mergeCell ref="P7:Q7"/>
    <mergeCell ref="R7:S7"/>
    <mergeCell ref="Q10:R10"/>
    <mergeCell ref="S10:T10"/>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2" enableFormatConditionsCalculation="0"/>
  <dimension ref="A1:J14"/>
  <sheetViews>
    <sheetView zoomScale="80" zoomScaleNormal="80" workbookViewId="0">
      <selection activeCell="G10" sqref="G10"/>
    </sheetView>
  </sheetViews>
  <sheetFormatPr defaultRowHeight="12.75" x14ac:dyDescent="0.2"/>
  <cols>
    <col min="2" max="2" width="26.5703125" customWidth="1"/>
    <col min="3" max="3" width="15.28515625" customWidth="1"/>
    <col min="5" max="5" width="14.7109375" customWidth="1"/>
  </cols>
  <sheetData>
    <row r="1" spans="1:10" ht="21" thickBot="1" x14ac:dyDescent="0.25">
      <c r="A1" s="596" t="s">
        <v>899</v>
      </c>
      <c r="B1" s="597"/>
      <c r="C1" s="17"/>
      <c r="D1" s="27" t="s">
        <v>230</v>
      </c>
      <c r="E1" s="27"/>
      <c r="F1" s="28" t="s">
        <v>159</v>
      </c>
      <c r="G1" s="1"/>
      <c r="H1" s="1"/>
      <c r="I1" s="1"/>
      <c r="J1" s="1"/>
    </row>
    <row r="2" spans="1:10" ht="12.75" customHeight="1" x14ac:dyDescent="0.2"/>
    <row r="3" spans="1:10" ht="13.5" thickBot="1" x14ac:dyDescent="0.25">
      <c r="B3" t="s">
        <v>156</v>
      </c>
      <c r="C3" t="s">
        <v>155</v>
      </c>
    </row>
    <row r="5" spans="1:10" x14ac:dyDescent="0.2">
      <c r="C5" t="s">
        <v>94</v>
      </c>
    </row>
    <row r="6" spans="1:10" x14ac:dyDescent="0.2">
      <c r="A6" t="s">
        <v>101</v>
      </c>
      <c r="B6" t="s">
        <v>472</v>
      </c>
      <c r="C6" t="s">
        <v>34</v>
      </c>
    </row>
    <row r="7" spans="1:10" x14ac:dyDescent="0.2">
      <c r="C7" t="s">
        <v>474</v>
      </c>
    </row>
    <row r="8" spans="1:10" x14ac:dyDescent="0.2">
      <c r="B8" t="s">
        <v>164</v>
      </c>
    </row>
    <row r="9" spans="1:10" x14ac:dyDescent="0.2">
      <c r="A9">
        <v>22</v>
      </c>
      <c r="B9" t="s">
        <v>467</v>
      </c>
      <c r="C9">
        <v>289800</v>
      </c>
    </row>
    <row r="10" spans="1:10" x14ac:dyDescent="0.2">
      <c r="A10">
        <v>23</v>
      </c>
      <c r="B10" t="s">
        <v>468</v>
      </c>
      <c r="C10">
        <v>91240</v>
      </c>
    </row>
    <row r="12" spans="1:10" x14ac:dyDescent="0.2">
      <c r="B12" t="s">
        <v>131</v>
      </c>
    </row>
    <row r="13" spans="1:10" x14ac:dyDescent="0.2">
      <c r="B13" t="s">
        <v>469</v>
      </c>
    </row>
    <row r="14" spans="1:10" x14ac:dyDescent="0.2">
      <c r="B14" t="s">
        <v>470</v>
      </c>
    </row>
  </sheetData>
  <mergeCells count="1">
    <mergeCell ref="A1:B1"/>
  </mergeCells>
  <phoneticPr fontId="4"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3" enableFormatConditionsCalculation="0"/>
  <dimension ref="A1:J14"/>
  <sheetViews>
    <sheetView zoomScale="80" zoomScaleNormal="80" workbookViewId="0">
      <selection activeCell="F1" sqref="F1"/>
    </sheetView>
  </sheetViews>
  <sheetFormatPr defaultRowHeight="12.75" x14ac:dyDescent="0.2"/>
  <cols>
    <col min="1" max="1" width="8" customWidth="1"/>
    <col min="2" max="2" width="51.28515625" customWidth="1"/>
    <col min="3" max="5" width="10.28515625" customWidth="1"/>
    <col min="6" max="6" width="12.5703125" customWidth="1"/>
    <col min="7" max="9" width="10.28515625" customWidth="1"/>
    <col min="10" max="10" width="12.5703125" customWidth="1"/>
    <col min="11" max="11" width="9.42578125" customWidth="1"/>
    <col min="12" max="12" width="9.7109375" customWidth="1"/>
    <col min="13" max="13" width="9.42578125" customWidth="1"/>
    <col min="17" max="17" width="13.42578125" customWidth="1"/>
    <col min="18" max="18" width="14.28515625" customWidth="1"/>
    <col min="19" max="19" width="13.42578125" customWidth="1"/>
    <col min="20" max="20" width="11.7109375" customWidth="1"/>
    <col min="21" max="21" width="12.42578125" customWidth="1"/>
    <col min="22" max="22" width="11.7109375" customWidth="1"/>
  </cols>
  <sheetData>
    <row r="1" spans="1:10" ht="21" thickBot="1" x14ac:dyDescent="0.25">
      <c r="A1" s="596" t="s">
        <v>899</v>
      </c>
      <c r="B1" s="597"/>
      <c r="C1" s="17"/>
      <c r="D1" s="27" t="s">
        <v>230</v>
      </c>
      <c r="E1" s="27"/>
      <c r="F1" s="28" t="s">
        <v>159</v>
      </c>
      <c r="G1" s="1"/>
      <c r="H1" s="1"/>
      <c r="I1" s="1"/>
      <c r="J1" s="1"/>
    </row>
    <row r="2" spans="1:10" ht="12.75" customHeight="1" thickBot="1" x14ac:dyDescent="0.25">
      <c r="A2" s="93"/>
      <c r="B2" s="341" t="s">
        <v>271</v>
      </c>
      <c r="C2" s="94" t="s">
        <v>280</v>
      </c>
      <c r="D2" s="95"/>
      <c r="E2" s="95"/>
      <c r="F2" s="93"/>
      <c r="G2" s="96"/>
      <c r="H2" s="96"/>
      <c r="I2" s="17"/>
      <c r="J2" s="17"/>
    </row>
    <row r="3" spans="1:10" x14ac:dyDescent="0.2">
      <c r="A3" s="345"/>
      <c r="B3" s="345"/>
      <c r="C3" s="345"/>
      <c r="D3" s="48"/>
      <c r="E3" s="48"/>
      <c r="F3" s="345"/>
      <c r="G3" s="97"/>
      <c r="H3" s="345"/>
      <c r="I3" s="345"/>
      <c r="J3" s="345"/>
    </row>
    <row r="4" spans="1:10" x14ac:dyDescent="0.2">
      <c r="A4" s="98"/>
      <c r="B4" s="99" t="s">
        <v>93</v>
      </c>
      <c r="C4" s="100" t="s">
        <v>94</v>
      </c>
      <c r="D4" s="100"/>
      <c r="E4" s="101"/>
      <c r="F4" s="101"/>
      <c r="G4" s="102" t="s">
        <v>95</v>
      </c>
      <c r="H4" s="103"/>
      <c r="I4" s="103"/>
      <c r="J4" s="103"/>
    </row>
    <row r="5" spans="1:10" ht="25.5" x14ac:dyDescent="0.2">
      <c r="A5" s="104" t="s">
        <v>258</v>
      </c>
      <c r="B5" s="105" t="s">
        <v>472</v>
      </c>
      <c r="C5" s="106" t="s">
        <v>326</v>
      </c>
      <c r="D5" s="106" t="s">
        <v>327</v>
      </c>
      <c r="E5" s="108" t="s">
        <v>241</v>
      </c>
      <c r="F5" s="388" t="s">
        <v>272</v>
      </c>
      <c r="G5" s="106" t="s">
        <v>326</v>
      </c>
      <c r="H5" s="106" t="s">
        <v>327</v>
      </c>
      <c r="I5" s="106" t="s">
        <v>241</v>
      </c>
      <c r="J5" s="108" t="s">
        <v>272</v>
      </c>
    </row>
    <row r="6" spans="1:10" ht="26.1" customHeight="1" x14ac:dyDescent="0.2">
      <c r="A6" s="109" t="s">
        <v>260</v>
      </c>
      <c r="B6" s="110"/>
      <c r="C6" s="110" t="s">
        <v>474</v>
      </c>
      <c r="D6" s="110" t="s">
        <v>474</v>
      </c>
      <c r="E6" s="110" t="s">
        <v>474</v>
      </c>
      <c r="F6" s="390" t="s">
        <v>475</v>
      </c>
      <c r="G6" s="110" t="s">
        <v>474</v>
      </c>
      <c r="H6" s="110" t="s">
        <v>474</v>
      </c>
      <c r="I6" s="110" t="s">
        <v>474</v>
      </c>
      <c r="J6" s="110" t="s">
        <v>475</v>
      </c>
    </row>
    <row r="7" spans="1:10" x14ac:dyDescent="0.2">
      <c r="A7" s="112">
        <v>2571</v>
      </c>
      <c r="B7" s="113" t="s">
        <v>411</v>
      </c>
      <c r="C7" s="114">
        <v>43740</v>
      </c>
      <c r="D7" s="115">
        <v>6970</v>
      </c>
      <c r="E7" s="114">
        <v>6220</v>
      </c>
      <c r="F7" s="115">
        <v>1080</v>
      </c>
      <c r="G7" s="116">
        <v>45927</v>
      </c>
      <c r="H7" s="115">
        <v>7667</v>
      </c>
      <c r="I7" s="114">
        <v>7401.8</v>
      </c>
      <c r="J7" s="114">
        <v>1285.2</v>
      </c>
    </row>
    <row r="8" spans="1:10" x14ac:dyDescent="0.2">
      <c r="A8" s="112">
        <v>2570</v>
      </c>
      <c r="B8" s="113" t="s">
        <v>412</v>
      </c>
      <c r="C8" s="114">
        <v>43740</v>
      </c>
      <c r="D8" s="115">
        <v>6970</v>
      </c>
      <c r="E8" s="114">
        <v>6220</v>
      </c>
      <c r="F8" s="115">
        <v>1080</v>
      </c>
      <c r="G8" s="116">
        <v>45927</v>
      </c>
      <c r="H8" s="115">
        <v>7667</v>
      </c>
      <c r="I8" s="114">
        <v>7401.8</v>
      </c>
      <c r="J8" s="114">
        <v>1285.2</v>
      </c>
    </row>
    <row r="9" spans="1:10" x14ac:dyDescent="0.2">
      <c r="A9" s="112">
        <v>2575</v>
      </c>
      <c r="B9" s="113" t="s">
        <v>32</v>
      </c>
      <c r="C9" s="114">
        <v>52740</v>
      </c>
      <c r="D9" s="115">
        <v>9490</v>
      </c>
      <c r="E9" s="114">
        <v>11990</v>
      </c>
      <c r="F9" s="115">
        <v>1620</v>
      </c>
      <c r="G9" s="116">
        <v>56431.8</v>
      </c>
      <c r="H9" s="115">
        <v>10533.9</v>
      </c>
      <c r="I9" s="114">
        <v>14268.1</v>
      </c>
      <c r="J9" s="114">
        <v>1927.8</v>
      </c>
    </row>
    <row r="10" spans="1:10" x14ac:dyDescent="0.2">
      <c r="A10" s="112">
        <v>2560</v>
      </c>
      <c r="B10" s="113" t="s">
        <v>413</v>
      </c>
      <c r="C10" s="114">
        <v>42430</v>
      </c>
      <c r="D10" s="115">
        <v>6970</v>
      </c>
      <c r="E10" s="114">
        <v>6220</v>
      </c>
      <c r="F10" s="115">
        <v>1080</v>
      </c>
      <c r="G10" s="116">
        <v>44551.5</v>
      </c>
      <c r="H10" s="115">
        <v>7667</v>
      </c>
      <c r="I10" s="114">
        <v>7401.8</v>
      </c>
      <c r="J10" s="114">
        <v>1285.2</v>
      </c>
    </row>
    <row r="11" spans="1:10" x14ac:dyDescent="0.2">
      <c r="A11" s="131"/>
      <c r="B11" s="131"/>
      <c r="C11" s="131"/>
      <c r="D11" s="131"/>
      <c r="E11" s="131"/>
      <c r="F11" s="391"/>
      <c r="G11" s="131"/>
      <c r="H11" s="131"/>
      <c r="I11" s="131"/>
      <c r="J11" s="131"/>
    </row>
    <row r="12" spans="1:10" x14ac:dyDescent="0.2">
      <c r="A12" s="127"/>
      <c r="B12" s="127"/>
      <c r="C12" s="127"/>
      <c r="D12" s="127"/>
      <c r="E12" s="127"/>
      <c r="F12" s="127"/>
      <c r="G12" s="127"/>
      <c r="H12" s="127"/>
      <c r="I12" s="127"/>
      <c r="J12" s="127"/>
    </row>
    <row r="13" spans="1:10" x14ac:dyDescent="0.2">
      <c r="A13" s="143" t="s">
        <v>300</v>
      </c>
      <c r="B13" s="113" t="s">
        <v>601</v>
      </c>
      <c r="C13" s="131"/>
      <c r="D13" s="131"/>
      <c r="E13" s="131"/>
      <c r="F13" s="131"/>
      <c r="G13" s="131"/>
      <c r="H13" s="131"/>
      <c r="I13" s="131"/>
      <c r="J13" s="131"/>
    </row>
    <row r="14" spans="1:10" x14ac:dyDescent="0.2">
      <c r="A14" s="122"/>
      <c r="B14" s="113" t="s">
        <v>402</v>
      </c>
      <c r="C14" s="122"/>
      <c r="D14" s="122"/>
      <c r="E14" s="122"/>
      <c r="F14" s="392"/>
      <c r="G14" s="122"/>
      <c r="H14" s="122"/>
      <c r="I14" s="124"/>
      <c r="J14" s="124"/>
    </row>
  </sheetData>
  <mergeCells count="1">
    <mergeCell ref="A1:B1"/>
  </mergeCells>
  <phoneticPr fontId="4" type="noConversion"/>
  <hyperlinks>
    <hyperlink ref="C1" location="Indhold!A1" display="Tilbage til indholdsoversigten"/>
    <hyperlink ref="D1" location="Kontaktpersoner!B28:F28" display="Kontaktperson"/>
    <hyperlink ref="F1" location="Indhold!A1" display="Tilbage til indholdsoversigten"/>
  </hyperlinks>
  <pageMargins left="0.42" right="0.35" top="0.39" bottom="0.37" header="0" footer="0"/>
  <pageSetup paperSize="9"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4"/>
  <dimension ref="A1"/>
  <sheetViews>
    <sheetView workbookViewId="0">
      <selection activeCell="B9" sqref="B9"/>
    </sheetView>
  </sheetViews>
  <sheetFormatPr defaultRowHeight="12.75" x14ac:dyDescent="0.2"/>
  <sheetData/>
  <phoneticPr fontId="0" type="noConversion"/>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5"/>
  <dimension ref="A1"/>
  <sheetViews>
    <sheetView workbookViewId="0"/>
  </sheetViews>
  <sheetFormatPr defaultRowHeight="12.75" x14ac:dyDescent="0.2"/>
  <sheetData/>
  <phoneticPr fontId="0" type="noConversion"/>
  <pageMargins left="0.75" right="0.75" top="1" bottom="1" header="0" footer="0"/>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6"/>
  <dimension ref="A2:A15"/>
  <sheetViews>
    <sheetView topLeftCell="A22" workbookViewId="0">
      <selection activeCell="D36" sqref="D36"/>
    </sheetView>
  </sheetViews>
  <sheetFormatPr defaultRowHeight="12.75" x14ac:dyDescent="0.2"/>
  <cols>
    <col min="1" max="1" width="22.7109375" customWidth="1"/>
    <col min="2" max="2" width="13.5703125" customWidth="1"/>
    <col min="3" max="3" width="15.7109375" customWidth="1"/>
    <col min="4" max="4" width="16.28515625" customWidth="1"/>
    <col min="5" max="5" width="12.7109375" customWidth="1"/>
    <col min="6" max="6" width="8.7109375" customWidth="1"/>
    <col min="7" max="7" width="7.28515625" customWidth="1"/>
  </cols>
  <sheetData>
    <row r="2" ht="15" customHeight="1" x14ac:dyDescent="0.2"/>
    <row r="3" ht="13.5" customHeight="1" x14ac:dyDescent="0.2"/>
    <row r="4" ht="15.75" customHeight="1" x14ac:dyDescent="0.2"/>
    <row r="5" ht="15" customHeight="1" x14ac:dyDescent="0.2"/>
    <row r="6" ht="15" customHeight="1" x14ac:dyDescent="0.2"/>
    <row r="15" ht="63" customHeight="1" x14ac:dyDescent="0.2"/>
  </sheetData>
  <phoneticPr fontId="0" type="noConversion"/>
  <pageMargins left="0.75" right="0.75" top="1" bottom="1" header="0" footer="0"/>
  <pageSetup paperSize="9" orientation="landscape" horizontalDpi="4294967292"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9" sqref="O19"/>
    </sheetView>
  </sheetViews>
  <sheetFormatPr defaultRowHeight="12.75" x14ac:dyDescent="0.2"/>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2.75" x14ac:dyDescent="0.2"/>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enableFormatConditionsCalculation="0">
    <pageSetUpPr fitToPage="1"/>
  </sheetPr>
  <dimension ref="A1:G98"/>
  <sheetViews>
    <sheetView zoomScale="80" zoomScaleNormal="80" workbookViewId="0">
      <selection sqref="A1:B1"/>
    </sheetView>
  </sheetViews>
  <sheetFormatPr defaultColWidth="9.28515625" defaultRowHeight="12.75" x14ac:dyDescent="0.2"/>
  <cols>
    <col min="1" max="1" width="61" bestFit="1" customWidth="1"/>
    <col min="2" max="2" width="12.7109375" customWidth="1"/>
    <col min="3" max="3" width="14.28515625" customWidth="1"/>
    <col min="4" max="4" width="15" customWidth="1"/>
    <col min="5" max="5" width="16.28515625" customWidth="1"/>
    <col min="6" max="6" width="15.5703125" customWidth="1"/>
    <col min="7" max="7" width="13.28515625" customWidth="1"/>
    <col min="8" max="8" width="12.28515625" customWidth="1"/>
    <col min="9" max="9" width="12.7109375" customWidth="1"/>
    <col min="10" max="10" width="13" customWidth="1"/>
    <col min="11" max="11" width="13.7109375" customWidth="1"/>
    <col min="12" max="12" width="15" customWidth="1"/>
    <col min="13" max="13" width="10.7109375" customWidth="1"/>
    <col min="14" max="14" width="14.28515625" customWidth="1"/>
    <col min="16" max="16" width="12.7109375" customWidth="1"/>
  </cols>
  <sheetData>
    <row r="1" spans="1:7" ht="21" customHeight="1" thickBot="1" x14ac:dyDescent="0.25">
      <c r="A1" s="596" t="s">
        <v>899</v>
      </c>
      <c r="B1" s="597"/>
      <c r="C1" s="17"/>
      <c r="D1" s="27" t="s">
        <v>230</v>
      </c>
      <c r="E1" s="28" t="s">
        <v>159</v>
      </c>
    </row>
    <row r="2" spans="1:7" ht="12.75" customHeight="1" thickBot="1" x14ac:dyDescent="0.25">
      <c r="A2" s="36" t="s">
        <v>1004</v>
      </c>
      <c r="B2" s="37" t="s">
        <v>459</v>
      </c>
      <c r="C2" s="37" t="s">
        <v>473</v>
      </c>
      <c r="D2" s="37" t="s">
        <v>246</v>
      </c>
      <c r="E2" s="58"/>
      <c r="F2" s="567"/>
      <c r="G2" s="567"/>
    </row>
    <row r="3" spans="1:7" x14ac:dyDescent="0.2">
      <c r="A3" s="46" t="s">
        <v>482</v>
      </c>
      <c r="B3" s="349"/>
      <c r="C3" s="349"/>
      <c r="D3" s="349"/>
      <c r="E3" s="58"/>
      <c r="F3" s="568"/>
      <c r="G3" s="567"/>
    </row>
    <row r="4" spans="1:7" x14ac:dyDescent="0.2">
      <c r="A4" s="46"/>
      <c r="B4" s="46"/>
      <c r="C4" s="46"/>
      <c r="D4" s="46"/>
      <c r="E4" s="58"/>
      <c r="F4" s="568"/>
      <c r="G4" s="567"/>
    </row>
    <row r="5" spans="1:7" x14ac:dyDescent="0.2">
      <c r="A5" s="46" t="s">
        <v>900</v>
      </c>
      <c r="B5" s="46">
        <v>57530</v>
      </c>
      <c r="C5" s="46"/>
      <c r="D5" s="46"/>
      <c r="E5" s="58"/>
      <c r="F5" s="568"/>
      <c r="G5" s="567"/>
    </row>
    <row r="6" spans="1:7" x14ac:dyDescent="0.2">
      <c r="A6" s="46" t="s">
        <v>901</v>
      </c>
      <c r="B6" s="46">
        <v>49709</v>
      </c>
      <c r="C6" s="46"/>
      <c r="D6" s="46"/>
      <c r="E6" s="58"/>
      <c r="F6" s="568"/>
      <c r="G6" s="567"/>
    </row>
    <row r="7" spans="1:7" x14ac:dyDescent="0.2">
      <c r="A7" s="46" t="s">
        <v>673</v>
      </c>
      <c r="B7" s="46">
        <v>4426.0646359189377</v>
      </c>
      <c r="C7" s="46"/>
      <c r="D7" s="46"/>
      <c r="E7" s="58"/>
      <c r="F7" s="568"/>
      <c r="G7" s="567"/>
    </row>
    <row r="8" spans="1:7" x14ac:dyDescent="0.2">
      <c r="A8" s="46" t="s">
        <v>902</v>
      </c>
      <c r="B8" s="46"/>
      <c r="C8" s="46">
        <v>37525</v>
      </c>
      <c r="D8" s="349"/>
      <c r="E8" s="58"/>
      <c r="F8" s="568"/>
      <c r="G8" s="567"/>
    </row>
    <row r="9" spans="1:7" x14ac:dyDescent="0.2">
      <c r="A9" s="46" t="s">
        <v>903</v>
      </c>
      <c r="B9" s="46"/>
      <c r="C9" s="46">
        <v>27724</v>
      </c>
      <c r="D9" s="349"/>
      <c r="E9" s="58"/>
      <c r="F9" s="568"/>
      <c r="G9" s="567"/>
    </row>
    <row r="10" spans="1:7" x14ac:dyDescent="0.2">
      <c r="A10" s="46" t="s">
        <v>904</v>
      </c>
      <c r="B10" s="46"/>
      <c r="C10" s="46">
        <v>14039</v>
      </c>
      <c r="D10" s="349"/>
      <c r="E10" s="58"/>
      <c r="F10" s="568"/>
      <c r="G10" s="567"/>
    </row>
    <row r="11" spans="1:7" x14ac:dyDescent="0.2">
      <c r="A11" s="54"/>
      <c r="B11" s="46"/>
      <c r="C11" s="46"/>
      <c r="D11" s="46"/>
      <c r="E11" s="58"/>
      <c r="F11" s="568"/>
      <c r="G11" s="567"/>
    </row>
    <row r="12" spans="1:7" ht="13.5" x14ac:dyDescent="0.2">
      <c r="A12" s="53" t="s">
        <v>892</v>
      </c>
      <c r="B12" s="46"/>
      <c r="C12" s="46"/>
      <c r="D12" s="46"/>
      <c r="E12" s="58"/>
      <c r="F12" s="568"/>
      <c r="G12" s="567"/>
    </row>
    <row r="13" spans="1:7" x14ac:dyDescent="0.2">
      <c r="A13" s="46" t="s">
        <v>595</v>
      </c>
      <c r="B13" s="46">
        <v>24600</v>
      </c>
      <c r="C13" s="46"/>
      <c r="D13" s="46"/>
      <c r="E13" s="58"/>
      <c r="F13" s="568"/>
      <c r="G13" s="567"/>
    </row>
    <row r="14" spans="1:7" x14ac:dyDescent="0.2">
      <c r="A14" s="46" t="s">
        <v>796</v>
      </c>
      <c r="B14" s="46">
        <v>120700</v>
      </c>
      <c r="C14" s="46"/>
      <c r="D14" s="46"/>
      <c r="E14" s="58"/>
      <c r="F14" s="568"/>
      <c r="G14" s="567"/>
    </row>
    <row r="15" spans="1:7" x14ac:dyDescent="0.2">
      <c r="A15" s="54"/>
      <c r="B15" s="46"/>
      <c r="C15" s="46"/>
      <c r="D15" s="46"/>
      <c r="E15" s="58"/>
      <c r="F15" s="568"/>
      <c r="G15" s="567"/>
    </row>
    <row r="16" spans="1:7" x14ac:dyDescent="0.2">
      <c r="A16" s="55" t="s">
        <v>893</v>
      </c>
      <c r="B16" s="46"/>
      <c r="C16" s="46"/>
      <c r="D16" s="46"/>
      <c r="E16" s="58"/>
      <c r="F16" s="568"/>
      <c r="G16" s="567"/>
    </row>
    <row r="17" spans="1:7" x14ac:dyDescent="0.2">
      <c r="A17" s="46" t="s">
        <v>894</v>
      </c>
      <c r="B17" s="46">
        <v>23500</v>
      </c>
      <c r="C17" s="46"/>
      <c r="D17" s="46"/>
      <c r="E17" s="58"/>
      <c r="F17" s="568"/>
      <c r="G17" s="567"/>
    </row>
    <row r="18" spans="1:7" x14ac:dyDescent="0.2">
      <c r="A18" s="46" t="s">
        <v>895</v>
      </c>
      <c r="B18" s="349"/>
      <c r="C18" s="46">
        <v>75000</v>
      </c>
      <c r="D18" s="46"/>
      <c r="E18" s="58"/>
      <c r="F18" s="568"/>
      <c r="G18" s="567"/>
    </row>
    <row r="19" spans="1:7" x14ac:dyDescent="0.2">
      <c r="A19" s="46" t="s">
        <v>896</v>
      </c>
      <c r="B19" s="349"/>
      <c r="C19" s="46">
        <v>112500</v>
      </c>
      <c r="D19" s="46"/>
      <c r="E19" s="58"/>
      <c r="F19" s="568"/>
      <c r="G19" s="567"/>
    </row>
    <row r="20" spans="1:7" x14ac:dyDescent="0.2">
      <c r="A20" s="568"/>
      <c r="B20" s="52"/>
      <c r="C20" s="50"/>
      <c r="D20" s="49"/>
      <c r="E20" s="58"/>
      <c r="F20" s="568"/>
      <c r="G20" s="567"/>
    </row>
    <row r="21" spans="1:7" x14ac:dyDescent="0.2">
      <c r="A21" s="40" t="s">
        <v>531</v>
      </c>
      <c r="B21" s="40"/>
      <c r="C21" s="40"/>
      <c r="D21" s="40"/>
      <c r="E21" s="58"/>
      <c r="F21" s="567"/>
      <c r="G21" s="567"/>
    </row>
    <row r="22" spans="1:7" ht="13.5" thickBot="1" x14ac:dyDescent="0.25">
      <c r="A22" s="568"/>
      <c r="B22" s="50"/>
      <c r="C22" s="50"/>
      <c r="D22" s="59"/>
      <c r="E22" s="58"/>
      <c r="F22" s="568"/>
      <c r="G22" s="567"/>
    </row>
    <row r="23" spans="1:7" ht="15.75" thickBot="1" x14ac:dyDescent="0.25">
      <c r="A23" s="36" t="s">
        <v>905</v>
      </c>
      <c r="B23" s="37" t="s">
        <v>459</v>
      </c>
      <c r="C23" s="37" t="s">
        <v>473</v>
      </c>
      <c r="D23" s="37" t="s">
        <v>246</v>
      </c>
      <c r="E23" s="569"/>
      <c r="F23" s="569"/>
      <c r="G23" s="569"/>
    </row>
    <row r="24" spans="1:7" ht="15" x14ac:dyDescent="0.2">
      <c r="A24" s="46"/>
      <c r="B24" s="570"/>
      <c r="C24" s="570"/>
      <c r="D24" s="570"/>
      <c r="E24" s="569"/>
      <c r="F24" s="569"/>
      <c r="G24" s="569"/>
    </row>
    <row r="25" spans="1:7" ht="15" x14ac:dyDescent="0.2">
      <c r="A25" s="46" t="s">
        <v>906</v>
      </c>
      <c r="B25" s="46"/>
      <c r="C25" s="46"/>
      <c r="D25" s="46">
        <v>607069</v>
      </c>
      <c r="E25" s="569"/>
      <c r="F25" s="569"/>
      <c r="G25" s="569"/>
    </row>
    <row r="26" spans="1:7" x14ac:dyDescent="0.2">
      <c r="A26" s="46" t="s">
        <v>907</v>
      </c>
      <c r="B26" s="46"/>
      <c r="C26" s="46"/>
      <c r="D26" s="46">
        <v>247000</v>
      </c>
      <c r="E26" s="58"/>
      <c r="F26" s="567"/>
      <c r="G26" s="567"/>
    </row>
    <row r="27" spans="1:7" ht="13.5" thickBot="1" x14ac:dyDescent="0.25">
      <c r="A27" s="46"/>
      <c r="B27" s="349"/>
      <c r="C27" s="349"/>
      <c r="D27" s="58"/>
      <c r="E27" s="58"/>
      <c r="F27" s="567"/>
      <c r="G27" s="567"/>
    </row>
    <row r="28" spans="1:7" ht="15.75" thickBot="1" x14ac:dyDescent="0.25">
      <c r="A28" s="36" t="s">
        <v>908</v>
      </c>
      <c r="B28" s="37" t="s">
        <v>510</v>
      </c>
      <c r="C28" s="37"/>
      <c r="D28" s="37" t="s">
        <v>511</v>
      </c>
      <c r="E28" s="569"/>
      <c r="F28" s="569"/>
      <c r="G28" s="569"/>
    </row>
    <row r="29" spans="1:7" ht="15" x14ac:dyDescent="0.2">
      <c r="A29" s="46"/>
      <c r="B29" s="349"/>
      <c r="C29" s="571"/>
      <c r="D29" s="349"/>
      <c r="E29" s="349"/>
      <c r="F29" s="569"/>
      <c r="G29" s="569"/>
    </row>
    <row r="30" spans="1:7" ht="15" x14ac:dyDescent="0.2">
      <c r="A30" s="46" t="s">
        <v>92</v>
      </c>
      <c r="B30" s="46">
        <v>1366</v>
      </c>
      <c r="C30" s="46"/>
      <c r="D30" s="46">
        <v>978</v>
      </c>
      <c r="E30" s="349"/>
      <c r="F30" s="569"/>
      <c r="G30" s="569"/>
    </row>
    <row r="31" spans="1:7" ht="15" x14ac:dyDescent="0.2">
      <c r="A31" s="46" t="s">
        <v>91</v>
      </c>
      <c r="B31" s="46">
        <v>1229</v>
      </c>
      <c r="C31" s="46"/>
      <c r="D31" s="46">
        <v>882</v>
      </c>
      <c r="E31" s="349"/>
      <c r="F31" s="569"/>
      <c r="G31" s="569"/>
    </row>
    <row r="32" spans="1:7" ht="15" x14ac:dyDescent="0.2">
      <c r="A32" s="46" t="s">
        <v>376</v>
      </c>
      <c r="B32" s="46">
        <v>869</v>
      </c>
      <c r="C32" s="46"/>
      <c r="D32" s="46">
        <v>631</v>
      </c>
      <c r="E32" s="349"/>
      <c r="F32" s="569"/>
      <c r="G32" s="569"/>
    </row>
    <row r="33" spans="1:7" ht="15" x14ac:dyDescent="0.2">
      <c r="A33" s="46" t="s">
        <v>377</v>
      </c>
      <c r="B33" s="46">
        <v>592</v>
      </c>
      <c r="C33" s="46"/>
      <c r="D33" s="46">
        <v>424</v>
      </c>
      <c r="E33" s="349"/>
      <c r="F33" s="569"/>
      <c r="G33" s="569"/>
    </row>
    <row r="34" spans="1:7" ht="15" x14ac:dyDescent="0.2">
      <c r="A34" s="46"/>
      <c r="B34" s="572"/>
      <c r="C34" s="573"/>
      <c r="D34" s="572"/>
      <c r="E34" s="349"/>
      <c r="F34" s="569"/>
      <c r="G34" s="569"/>
    </row>
    <row r="35" spans="1:7" x14ac:dyDescent="0.2">
      <c r="A35" s="38" t="s">
        <v>909</v>
      </c>
      <c r="B35" s="39">
        <v>1198</v>
      </c>
      <c r="C35" s="39"/>
      <c r="D35" s="39">
        <v>1198</v>
      </c>
      <c r="E35" s="574"/>
      <c r="F35" s="575"/>
      <c r="G35" s="575"/>
    </row>
    <row r="36" spans="1:7" ht="15" x14ac:dyDescent="0.2">
      <c r="A36" s="46"/>
      <c r="B36" s="572"/>
      <c r="C36" s="569"/>
      <c r="D36" s="569"/>
      <c r="E36" s="349"/>
      <c r="F36" s="569"/>
      <c r="G36" s="569"/>
    </row>
    <row r="37" spans="1:7" ht="15" x14ac:dyDescent="0.2">
      <c r="A37" s="46"/>
      <c r="B37" s="349"/>
      <c r="C37" s="569"/>
      <c r="D37" s="569"/>
      <c r="E37" s="58"/>
      <c r="F37" s="567"/>
      <c r="G37" s="567"/>
    </row>
    <row r="38" spans="1:7" x14ac:dyDescent="0.2">
      <c r="A38" s="61" t="s">
        <v>910</v>
      </c>
      <c r="B38" s="62" t="s">
        <v>911</v>
      </c>
      <c r="C38" s="62"/>
      <c r="D38" s="62" t="s">
        <v>912</v>
      </c>
      <c r="E38" s="58"/>
      <c r="F38" s="567"/>
      <c r="G38" s="567"/>
    </row>
    <row r="39" spans="1:7" x14ac:dyDescent="0.2">
      <c r="A39" s="576"/>
      <c r="B39" s="577">
        <v>1515</v>
      </c>
      <c r="C39" s="64"/>
      <c r="D39" s="577">
        <v>1069</v>
      </c>
      <c r="E39" s="58"/>
      <c r="F39" s="567"/>
      <c r="G39" s="567"/>
    </row>
    <row r="40" spans="1:7" x14ac:dyDescent="0.2">
      <c r="A40" s="349"/>
      <c r="B40" s="349"/>
      <c r="C40" s="64"/>
      <c r="D40" s="349"/>
      <c r="E40" s="58"/>
      <c r="F40" s="567"/>
      <c r="G40" s="567"/>
    </row>
    <row r="41" spans="1:7" x14ac:dyDescent="0.2">
      <c r="A41" s="40" t="s">
        <v>531</v>
      </c>
      <c r="B41" s="40"/>
      <c r="C41" s="40"/>
      <c r="D41" s="40"/>
      <c r="E41" s="58"/>
      <c r="F41" s="567"/>
      <c r="G41" s="567"/>
    </row>
    <row r="42" spans="1:7" ht="13.5" thickBot="1" x14ac:dyDescent="0.25">
      <c r="A42" s="348"/>
      <c r="B42" s="348"/>
      <c r="C42" s="348"/>
      <c r="D42" s="349"/>
      <c r="E42" s="58"/>
      <c r="F42" s="567"/>
      <c r="G42" s="567"/>
    </row>
    <row r="43" spans="1:7" ht="18.75" thickBot="1" x14ac:dyDescent="0.25">
      <c r="A43" s="41" t="s">
        <v>913</v>
      </c>
      <c r="B43" s="42"/>
      <c r="C43" s="42"/>
      <c r="D43" s="43"/>
      <c r="E43" s="44"/>
      <c r="F43" s="45"/>
      <c r="G43" s="45"/>
    </row>
    <row r="44" spans="1:7" x14ac:dyDescent="0.2">
      <c r="A44" s="46" t="s">
        <v>283</v>
      </c>
      <c r="B44" s="46"/>
      <c r="C44" s="46"/>
      <c r="D44" s="46" t="s">
        <v>284</v>
      </c>
      <c r="E44" s="46"/>
      <c r="F44" s="46"/>
      <c r="G44" s="46"/>
    </row>
    <row r="45" spans="1:7" x14ac:dyDescent="0.2">
      <c r="A45" s="46"/>
      <c r="B45" s="46"/>
      <c r="C45" s="46"/>
      <c r="D45" s="46"/>
      <c r="E45" s="46"/>
      <c r="F45" s="46"/>
      <c r="G45" s="46"/>
    </row>
    <row r="46" spans="1:7" ht="15" x14ac:dyDescent="0.25">
      <c r="A46" s="47" t="s">
        <v>285</v>
      </c>
      <c r="B46" s="47"/>
      <c r="C46" s="47" t="s">
        <v>286</v>
      </c>
      <c r="D46" s="47" t="s">
        <v>287</v>
      </c>
      <c r="E46" s="47" t="s">
        <v>288</v>
      </c>
      <c r="F46" s="47" t="s">
        <v>289</v>
      </c>
      <c r="G46" s="47" t="s">
        <v>290</v>
      </c>
    </row>
    <row r="47" spans="1:7" x14ac:dyDescent="0.2">
      <c r="A47" s="46">
        <v>0</v>
      </c>
      <c r="B47" s="46"/>
      <c r="C47" s="46">
        <v>220000</v>
      </c>
      <c r="D47" s="46">
        <v>1366.4821430018212</v>
      </c>
      <c r="E47" s="46">
        <v>1229.2651240392856</v>
      </c>
      <c r="F47" s="46">
        <v>978.16970706272957</v>
      </c>
      <c r="G47" s="46">
        <v>882.09240332522199</v>
      </c>
    </row>
    <row r="48" spans="1:7" x14ac:dyDescent="0.2">
      <c r="A48" s="46">
        <v>220001</v>
      </c>
      <c r="B48" s="46"/>
      <c r="C48" s="46">
        <v>245000</v>
      </c>
      <c r="D48" s="46">
        <v>1266.4016182752514</v>
      </c>
      <c r="E48" s="46">
        <v>1229.2651240392856</v>
      </c>
      <c r="F48" s="46">
        <v>908.78054325230744</v>
      </c>
      <c r="G48" s="46">
        <v>882.09240332522199</v>
      </c>
    </row>
    <row r="49" spans="1:7" x14ac:dyDescent="0.2">
      <c r="A49" s="46">
        <v>245001</v>
      </c>
      <c r="B49" s="46"/>
      <c r="C49" s="46">
        <v>270000</v>
      </c>
      <c r="D49" s="46">
        <v>1167.655500545035</v>
      </c>
      <c r="E49" s="46">
        <v>1229.2651240392856</v>
      </c>
      <c r="F49" s="46">
        <v>839.39137944188565</v>
      </c>
      <c r="G49" s="46">
        <v>882.09240332522199</v>
      </c>
    </row>
    <row r="50" spans="1:7" x14ac:dyDescent="0.2">
      <c r="A50" s="46">
        <v>270001</v>
      </c>
      <c r="B50" s="46"/>
      <c r="C50" s="46">
        <v>295000</v>
      </c>
      <c r="D50" s="46">
        <v>1067.5749758184654</v>
      </c>
      <c r="E50" s="46">
        <v>1229.2651240392856</v>
      </c>
      <c r="F50" s="46">
        <v>770.00221563146374</v>
      </c>
      <c r="G50" s="46">
        <v>882.09240332522199</v>
      </c>
    </row>
    <row r="51" spans="1:7" x14ac:dyDescent="0.2">
      <c r="A51" s="46">
        <v>295001</v>
      </c>
      <c r="B51" s="46" t="s">
        <v>339</v>
      </c>
      <c r="C51" s="46">
        <v>320000</v>
      </c>
      <c r="D51" s="46">
        <v>968.8288580882496</v>
      </c>
      <c r="E51" s="46">
        <v>1229.2651240392856</v>
      </c>
      <c r="F51" s="46">
        <v>700.61305182104195</v>
      </c>
      <c r="G51" s="46">
        <v>882.09240332522199</v>
      </c>
    </row>
    <row r="52" spans="1:7" x14ac:dyDescent="0.2">
      <c r="A52" s="46">
        <v>320001</v>
      </c>
      <c r="B52" s="46" t="s">
        <v>339</v>
      </c>
      <c r="C52" s="46">
        <v>345000</v>
      </c>
      <c r="D52" s="46">
        <v>868.74833336167956</v>
      </c>
      <c r="E52" s="46">
        <v>1229.2651240392856</v>
      </c>
      <c r="F52" s="46">
        <v>631.22388801061982</v>
      </c>
      <c r="G52" s="46">
        <v>882.09240332522199</v>
      </c>
    </row>
    <row r="53" spans="1:7" x14ac:dyDescent="0.2">
      <c r="A53" s="46">
        <v>345001</v>
      </c>
      <c r="B53" s="46" t="s">
        <v>339</v>
      </c>
      <c r="C53" s="46">
        <v>370000</v>
      </c>
      <c r="D53" s="46"/>
      <c r="E53" s="46">
        <v>1201.2425771158466</v>
      </c>
      <c r="F53" s="46"/>
      <c r="G53" s="46">
        <v>863.41070537626251</v>
      </c>
    </row>
    <row r="54" spans="1:7" x14ac:dyDescent="0.2">
      <c r="A54" s="46">
        <v>370001</v>
      </c>
      <c r="B54" s="46" t="s">
        <v>339</v>
      </c>
      <c r="C54" s="46">
        <v>395000</v>
      </c>
      <c r="D54" s="46"/>
      <c r="E54" s="46">
        <v>1174.5544371887613</v>
      </c>
      <c r="F54" s="46"/>
      <c r="G54" s="46">
        <v>844.7290074273028</v>
      </c>
    </row>
    <row r="55" spans="1:7" x14ac:dyDescent="0.2">
      <c r="A55" s="46">
        <v>395001</v>
      </c>
      <c r="B55" s="46" t="s">
        <v>339</v>
      </c>
      <c r="C55" s="46">
        <v>420000</v>
      </c>
      <c r="D55" s="46"/>
      <c r="E55" s="46">
        <v>1147.6393955997219</v>
      </c>
      <c r="F55" s="46"/>
      <c r="G55" s="46">
        <v>826.04730947834287</v>
      </c>
    </row>
    <row r="56" spans="1:7" x14ac:dyDescent="0.2">
      <c r="A56" s="46">
        <v>420001</v>
      </c>
      <c r="B56" s="46" t="s">
        <v>339</v>
      </c>
      <c r="C56" s="46">
        <v>445000</v>
      </c>
      <c r="D56" s="46"/>
      <c r="E56" s="46">
        <v>1120.9512556726361</v>
      </c>
      <c r="F56" s="46"/>
      <c r="G56" s="46">
        <v>806.03120453302904</v>
      </c>
    </row>
    <row r="57" spans="1:7" x14ac:dyDescent="0.2">
      <c r="A57" s="46">
        <v>445001</v>
      </c>
      <c r="B57" s="46" t="s">
        <v>339</v>
      </c>
      <c r="C57" s="46">
        <v>470000</v>
      </c>
      <c r="D57" s="46"/>
      <c r="E57" s="46">
        <v>1093.1556104111505</v>
      </c>
      <c r="F57" s="46"/>
      <c r="G57" s="46">
        <v>787.34950658406933</v>
      </c>
    </row>
    <row r="58" spans="1:7" x14ac:dyDescent="0.2">
      <c r="A58" s="46">
        <v>470001</v>
      </c>
      <c r="B58" s="46" t="s">
        <v>339</v>
      </c>
      <c r="C58" s="46">
        <v>495000</v>
      </c>
      <c r="D58" s="46"/>
      <c r="E58" s="46">
        <v>1066.2405688221113</v>
      </c>
      <c r="F58" s="46"/>
      <c r="G58" s="46">
        <v>768.6678086351094</v>
      </c>
    </row>
    <row r="59" spans="1:7" x14ac:dyDescent="0.2">
      <c r="A59" s="46">
        <v>495001</v>
      </c>
      <c r="B59" s="46" t="s">
        <v>339</v>
      </c>
      <c r="C59" s="46">
        <v>520000</v>
      </c>
      <c r="D59" s="46"/>
      <c r="E59" s="46">
        <v>1038.4449235606255</v>
      </c>
      <c r="F59" s="46"/>
      <c r="G59" s="46">
        <v>748.65170368979534</v>
      </c>
    </row>
    <row r="60" spans="1:7" x14ac:dyDescent="0.2">
      <c r="A60" s="46">
        <v>520001</v>
      </c>
      <c r="B60" s="46" t="s">
        <v>339</v>
      </c>
      <c r="C60" s="46">
        <v>545000</v>
      </c>
      <c r="D60" s="46"/>
      <c r="E60" s="46">
        <v>1011.5298819715861</v>
      </c>
      <c r="F60" s="46"/>
      <c r="G60" s="46">
        <v>729.97000574083563</v>
      </c>
    </row>
    <row r="61" spans="1:7" x14ac:dyDescent="0.2">
      <c r="A61" s="46">
        <v>545001</v>
      </c>
      <c r="B61" s="46" t="s">
        <v>339</v>
      </c>
      <c r="C61" s="46">
        <v>570000</v>
      </c>
      <c r="D61" s="46"/>
      <c r="E61" s="46">
        <v>984.84174204450096</v>
      </c>
      <c r="F61" s="46"/>
      <c r="G61" s="46">
        <v>711.28830779187604</v>
      </c>
    </row>
    <row r="62" spans="1:7" x14ac:dyDescent="0.2">
      <c r="A62" s="46">
        <v>570001</v>
      </c>
      <c r="B62" s="46" t="s">
        <v>339</v>
      </c>
      <c r="C62" s="46">
        <v>595000</v>
      </c>
      <c r="D62" s="46"/>
      <c r="E62" s="46">
        <v>958.1536021174154</v>
      </c>
      <c r="F62" s="46"/>
      <c r="G62" s="46">
        <v>692.60660984291621</v>
      </c>
    </row>
    <row r="63" spans="1:7" x14ac:dyDescent="0.2">
      <c r="A63" s="46">
        <v>595001</v>
      </c>
      <c r="B63" s="46" t="s">
        <v>339</v>
      </c>
      <c r="C63" s="46">
        <v>620000</v>
      </c>
      <c r="D63" s="46"/>
      <c r="E63" s="46">
        <v>929.02354985957572</v>
      </c>
      <c r="F63" s="46"/>
      <c r="G63" s="46">
        <v>672.59050489760216</v>
      </c>
    </row>
    <row r="64" spans="1:7" x14ac:dyDescent="0.2">
      <c r="A64" s="46">
        <v>620001</v>
      </c>
      <c r="B64" s="46" t="s">
        <v>339</v>
      </c>
      <c r="C64" s="46">
        <v>645000</v>
      </c>
      <c r="D64" s="46"/>
      <c r="E64" s="46">
        <v>902.33540993249028</v>
      </c>
      <c r="F64" s="46"/>
      <c r="G64" s="46">
        <v>653.90880694864222</v>
      </c>
    </row>
    <row r="65" spans="1:7" x14ac:dyDescent="0.2">
      <c r="A65" s="46">
        <v>645001</v>
      </c>
      <c r="B65" s="46" t="s">
        <v>339</v>
      </c>
      <c r="C65" s="46">
        <v>670000</v>
      </c>
      <c r="D65" s="46"/>
      <c r="E65" s="46">
        <v>836.67318671412579</v>
      </c>
      <c r="F65" s="46"/>
      <c r="G65" s="46">
        <v>596.47992737035759</v>
      </c>
    </row>
    <row r="66" spans="1:7" x14ac:dyDescent="0.2">
      <c r="A66" s="46">
        <v>670001</v>
      </c>
      <c r="B66" s="46" t="s">
        <v>339</v>
      </c>
      <c r="C66" s="46">
        <v>695000</v>
      </c>
      <c r="D66" s="46"/>
      <c r="E66" s="46">
        <v>809.98504678704057</v>
      </c>
      <c r="F66" s="46"/>
      <c r="G66" s="46">
        <v>576.46382242504342</v>
      </c>
    </row>
    <row r="67" spans="1:7" x14ac:dyDescent="0.2">
      <c r="A67" s="46">
        <v>695001</v>
      </c>
      <c r="B67" s="46" t="s">
        <v>339</v>
      </c>
      <c r="C67" s="46">
        <v>720000</v>
      </c>
      <c r="D67" s="46"/>
      <c r="E67" s="46">
        <v>783.29690685995502</v>
      </c>
      <c r="F67" s="46"/>
      <c r="G67" s="46">
        <v>557.78212447608382</v>
      </c>
    </row>
    <row r="68" spans="1:7" x14ac:dyDescent="0.2">
      <c r="A68" s="46">
        <v>720001</v>
      </c>
      <c r="B68" s="46" t="s">
        <v>339</v>
      </c>
      <c r="C68" s="46">
        <v>745000</v>
      </c>
      <c r="D68" s="46"/>
      <c r="E68" s="46">
        <v>755.27435993651534</v>
      </c>
      <c r="F68" s="46"/>
      <c r="G68" s="46">
        <v>539.10042652712411</v>
      </c>
    </row>
    <row r="69" spans="1:7" x14ac:dyDescent="0.2">
      <c r="A69" s="46">
        <v>745001</v>
      </c>
      <c r="B69" s="46" t="s">
        <v>339</v>
      </c>
      <c r="C69" s="46">
        <v>770000</v>
      </c>
      <c r="D69" s="46"/>
      <c r="E69" s="46">
        <v>728.58622000943012</v>
      </c>
      <c r="F69" s="46"/>
      <c r="G69" s="46">
        <v>520.41872857816441</v>
      </c>
    </row>
    <row r="70" spans="1:7" x14ac:dyDescent="0.2">
      <c r="A70" s="46">
        <v>770001</v>
      </c>
      <c r="B70" s="46" t="s">
        <v>339</v>
      </c>
      <c r="C70" s="46">
        <v>795000</v>
      </c>
      <c r="D70" s="46"/>
      <c r="E70" s="46">
        <v>700.56367308599044</v>
      </c>
      <c r="F70" s="46"/>
      <c r="G70" s="46">
        <v>500.40262363285035</v>
      </c>
    </row>
    <row r="71" spans="1:7" x14ac:dyDescent="0.2">
      <c r="A71" s="46">
        <v>795001</v>
      </c>
      <c r="B71" s="46" t="s">
        <v>339</v>
      </c>
      <c r="C71" s="46">
        <v>820000</v>
      </c>
      <c r="D71" s="46"/>
      <c r="E71" s="46">
        <v>673.875533158905</v>
      </c>
      <c r="F71" s="46"/>
      <c r="G71" s="46">
        <v>481.72092568389064</v>
      </c>
    </row>
    <row r="72" spans="1:7" x14ac:dyDescent="0.2">
      <c r="A72" s="46">
        <v>820001</v>
      </c>
      <c r="B72" s="46" t="s">
        <v>339</v>
      </c>
      <c r="C72" s="46">
        <v>845000</v>
      </c>
      <c r="D72" s="46"/>
      <c r="E72" s="46">
        <v>647.18739323181956</v>
      </c>
      <c r="F72" s="46"/>
      <c r="G72" s="46">
        <v>463.03922773493082</v>
      </c>
    </row>
    <row r="73" spans="1:7" x14ac:dyDescent="0.2">
      <c r="A73" s="46">
        <v>845001</v>
      </c>
      <c r="B73" s="46" t="s">
        <v>339</v>
      </c>
      <c r="C73" s="46">
        <v>870000</v>
      </c>
      <c r="D73" s="46"/>
      <c r="E73" s="46">
        <v>619.16484630838022</v>
      </c>
      <c r="F73" s="46"/>
      <c r="G73" s="46">
        <v>444.357529785971</v>
      </c>
    </row>
    <row r="74" spans="1:7" x14ac:dyDescent="0.2">
      <c r="A74" s="46">
        <v>870001</v>
      </c>
      <c r="B74" s="46" t="s">
        <v>339</v>
      </c>
      <c r="C74" s="46">
        <v>895000</v>
      </c>
      <c r="D74" s="46"/>
      <c r="E74" s="46">
        <v>592.47670638129466</v>
      </c>
      <c r="F74" s="46"/>
      <c r="G74" s="46">
        <v>424.34142484065717</v>
      </c>
    </row>
    <row r="75" spans="1:7" x14ac:dyDescent="0.2">
      <c r="A75" s="46">
        <v>895001</v>
      </c>
      <c r="B75" s="46"/>
      <c r="C75" s="46"/>
      <c r="D75" s="46"/>
      <c r="E75" s="46">
        <v>592.47670638129466</v>
      </c>
      <c r="F75" s="46"/>
      <c r="G75" s="46">
        <v>424.34142484065717</v>
      </c>
    </row>
    <row r="76" spans="1:7" x14ac:dyDescent="0.2">
      <c r="A76" s="46"/>
      <c r="B76" s="46"/>
      <c r="C76" s="46"/>
      <c r="D76" s="46"/>
      <c r="E76" s="46"/>
      <c r="F76" s="46"/>
      <c r="G76" s="46"/>
    </row>
    <row r="77" spans="1:7" x14ac:dyDescent="0.2">
      <c r="A77" s="46"/>
      <c r="B77" s="46"/>
      <c r="C77" s="46"/>
      <c r="D77" s="46"/>
      <c r="E77" s="46"/>
      <c r="F77" s="46"/>
      <c r="G77" s="46"/>
    </row>
    <row r="78" spans="1:7" x14ac:dyDescent="0.2">
      <c r="A78" s="46"/>
      <c r="B78" s="46"/>
      <c r="C78" s="46"/>
      <c r="D78" s="46"/>
      <c r="E78" s="46"/>
      <c r="F78" s="46"/>
      <c r="G78" s="46"/>
    </row>
    <row r="79" spans="1:7" x14ac:dyDescent="0.2">
      <c r="A79" s="46" t="s">
        <v>291</v>
      </c>
      <c r="B79" s="46" t="s">
        <v>612</v>
      </c>
      <c r="C79" s="46"/>
      <c r="D79" s="46"/>
      <c r="E79" s="46"/>
      <c r="F79" s="46" t="s">
        <v>292</v>
      </c>
      <c r="G79" s="46"/>
    </row>
    <row r="80" spans="1:7" x14ac:dyDescent="0.2">
      <c r="A80" s="46" t="s">
        <v>293</v>
      </c>
      <c r="B80" s="46" t="s">
        <v>294</v>
      </c>
      <c r="C80" s="46"/>
      <c r="D80" s="46"/>
      <c r="E80" s="46"/>
      <c r="F80" s="46" t="s">
        <v>292</v>
      </c>
      <c r="G80" s="46"/>
    </row>
    <row r="81" spans="1:7" x14ac:dyDescent="0.2">
      <c r="A81" s="46" t="s">
        <v>295</v>
      </c>
      <c r="B81" s="46" t="s">
        <v>613</v>
      </c>
      <c r="C81" s="46"/>
      <c r="D81" s="46"/>
      <c r="E81" s="46"/>
      <c r="F81" s="46" t="s">
        <v>296</v>
      </c>
      <c r="G81" s="46"/>
    </row>
    <row r="82" spans="1:7" x14ac:dyDescent="0.2">
      <c r="A82" s="46" t="s">
        <v>297</v>
      </c>
      <c r="B82" s="46" t="s">
        <v>298</v>
      </c>
      <c r="C82" s="46"/>
      <c r="D82" s="46"/>
      <c r="E82" s="46"/>
      <c r="F82" s="46" t="s">
        <v>296</v>
      </c>
      <c r="G82" s="46"/>
    </row>
    <row r="83" spans="1:7" x14ac:dyDescent="0.2">
      <c r="A83" s="46"/>
      <c r="B83" s="46"/>
      <c r="C83" s="46"/>
      <c r="D83" s="46"/>
      <c r="E83" s="46"/>
      <c r="F83" s="46"/>
      <c r="G83" s="46"/>
    </row>
    <row r="84" spans="1:7" x14ac:dyDescent="0.2">
      <c r="A84" s="46" t="s">
        <v>299</v>
      </c>
      <c r="B84" s="46"/>
      <c r="C84" s="46"/>
      <c r="D84" s="46"/>
      <c r="E84" s="46"/>
      <c r="F84" s="46"/>
      <c r="G84" s="46">
        <v>36063</v>
      </c>
    </row>
    <row r="90" spans="1:7" ht="12.75" customHeight="1" x14ac:dyDescent="0.2"/>
    <row r="91" spans="1:7" ht="12.75" customHeight="1" x14ac:dyDescent="0.2"/>
    <row r="92" spans="1:7" ht="12.75" customHeight="1" x14ac:dyDescent="0.2"/>
    <row r="96" spans="1:7" ht="12.75" customHeight="1" x14ac:dyDescent="0.2"/>
    <row r="97" ht="12.75" customHeight="1" x14ac:dyDescent="0.2"/>
    <row r="98" ht="12.75" customHeight="1" x14ac:dyDescent="0.2"/>
  </sheetData>
  <mergeCells count="1">
    <mergeCell ref="A1:B1"/>
  </mergeCells>
  <phoneticPr fontId="0" type="noConversion"/>
  <hyperlinks>
    <hyperlink ref="C1" location="Indhold!A1" display="Tilbage til indholdsoversigten"/>
    <hyperlink ref="D1" location="Kontaktpersoner!B28:F28" display="Kontaktperson"/>
    <hyperlink ref="E1" location="Indhold!A1" display="Tilbage til indholdsoversigten"/>
  </hyperlinks>
  <pageMargins left="0.75" right="0.75" top="1" bottom="1" header="0.5" footer="0.5"/>
  <pageSetup paperSize="9" scale="9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enableFormatConditionsCalculation="0">
    <tabColor theme="0"/>
  </sheetPr>
  <dimension ref="A1:F17"/>
  <sheetViews>
    <sheetView zoomScale="80" zoomScaleNormal="80" workbookViewId="0">
      <selection activeCell="D24" sqref="D24"/>
    </sheetView>
  </sheetViews>
  <sheetFormatPr defaultRowHeight="12.75" x14ac:dyDescent="0.2"/>
  <cols>
    <col min="1" max="1" width="51.7109375" bestFit="1" customWidth="1"/>
    <col min="2" max="2" width="16.28515625" customWidth="1"/>
    <col min="3" max="5" width="15.7109375" customWidth="1"/>
  </cols>
  <sheetData>
    <row r="1" spans="1:6" ht="21" thickBot="1" x14ac:dyDescent="0.25">
      <c r="A1" s="596" t="s">
        <v>899</v>
      </c>
      <c r="B1" s="597"/>
      <c r="C1" s="17"/>
      <c r="D1" s="27" t="s">
        <v>230</v>
      </c>
      <c r="E1" s="27"/>
      <c r="F1" s="28" t="s">
        <v>159</v>
      </c>
    </row>
    <row r="2" spans="1:6" ht="12.75" customHeight="1" thickBot="1" x14ac:dyDescent="0.25">
      <c r="A2" s="591" t="s">
        <v>122</v>
      </c>
      <c r="B2" s="598"/>
      <c r="C2" s="598"/>
      <c r="D2" s="598"/>
      <c r="E2" s="599"/>
    </row>
    <row r="3" spans="1:6" ht="25.5" x14ac:dyDescent="0.2">
      <c r="A3" s="71" t="s">
        <v>530</v>
      </c>
      <c r="B3" s="72" t="s">
        <v>392</v>
      </c>
      <c r="C3" s="73"/>
      <c r="D3" s="74"/>
      <c r="E3" s="75"/>
    </row>
    <row r="4" spans="1:6" x14ac:dyDescent="0.2">
      <c r="A4" s="76" t="s">
        <v>77</v>
      </c>
      <c r="B4" s="77"/>
      <c r="C4" s="78"/>
      <c r="D4" s="78"/>
      <c r="E4" s="79"/>
    </row>
    <row r="5" spans="1:6" x14ac:dyDescent="0.2">
      <c r="A5" s="80" t="s">
        <v>74</v>
      </c>
      <c r="B5" s="81">
        <v>38017</v>
      </c>
      <c r="C5" s="3"/>
      <c r="D5" s="82"/>
      <c r="E5" s="83"/>
    </row>
    <row r="6" spans="1:6" x14ac:dyDescent="0.2">
      <c r="A6" s="80" t="s">
        <v>798</v>
      </c>
      <c r="B6" s="81">
        <v>51820</v>
      </c>
      <c r="C6" s="84"/>
      <c r="D6" s="78"/>
      <c r="E6" s="79"/>
    </row>
    <row r="7" spans="1:6" x14ac:dyDescent="0.2">
      <c r="A7" s="80" t="s">
        <v>75</v>
      </c>
      <c r="B7" s="81">
        <v>7699</v>
      </c>
      <c r="C7" s="3"/>
      <c r="D7" s="85"/>
      <c r="E7" s="86"/>
    </row>
    <row r="8" spans="1:6" x14ac:dyDescent="0.2">
      <c r="A8" s="80"/>
      <c r="B8" s="87"/>
      <c r="C8" s="3"/>
      <c r="D8" s="3"/>
      <c r="E8" s="86"/>
    </row>
    <row r="9" spans="1:6" x14ac:dyDescent="0.2">
      <c r="A9" s="80"/>
      <c r="B9" s="87"/>
      <c r="C9" s="3"/>
      <c r="D9" s="3"/>
      <c r="E9" s="86"/>
    </row>
    <row r="10" spans="1:6" x14ac:dyDescent="0.2">
      <c r="A10" s="76" t="s">
        <v>78</v>
      </c>
      <c r="B10" s="87"/>
      <c r="C10" s="78"/>
      <c r="D10" s="78"/>
      <c r="E10" s="79"/>
    </row>
    <row r="11" spans="1:6" x14ac:dyDescent="0.2">
      <c r="A11" s="80" t="s">
        <v>76</v>
      </c>
      <c r="B11" s="81">
        <v>36797</v>
      </c>
      <c r="C11" s="3"/>
      <c r="D11" s="78"/>
      <c r="E11" s="79"/>
    </row>
    <row r="12" spans="1:6" x14ac:dyDescent="0.2">
      <c r="A12" s="80"/>
      <c r="B12" s="77"/>
      <c r="C12" s="3"/>
      <c r="D12" s="3"/>
      <c r="E12" s="86"/>
    </row>
    <row r="13" spans="1:6" ht="13.5" thickBot="1" x14ac:dyDescent="0.25">
      <c r="A13" s="88"/>
      <c r="B13" s="89"/>
      <c r="C13" s="90"/>
      <c r="D13" s="90"/>
      <c r="E13" s="91"/>
    </row>
    <row r="16" spans="1:6" x14ac:dyDescent="0.2">
      <c r="A16" s="590"/>
      <c r="B16" s="590"/>
      <c r="C16" s="590"/>
      <c r="D16" s="590"/>
      <c r="E16" s="590"/>
    </row>
    <row r="17" spans="1:5" x14ac:dyDescent="0.2">
      <c r="A17" s="590"/>
      <c r="B17" s="590"/>
      <c r="C17" s="590"/>
      <c r="D17" s="590"/>
      <c r="E17" s="590"/>
    </row>
  </sheetData>
  <mergeCells count="4">
    <mergeCell ref="A17:E17"/>
    <mergeCell ref="A16:E16"/>
    <mergeCell ref="A2:E2"/>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enableFormatConditionsCalculation="0"/>
  <dimension ref="A1:L269"/>
  <sheetViews>
    <sheetView zoomScale="80" zoomScaleNormal="80" workbookViewId="0">
      <selection sqref="A1:B1"/>
    </sheetView>
  </sheetViews>
  <sheetFormatPr defaultRowHeight="12.75" x14ac:dyDescent="0.2"/>
  <cols>
    <col min="1" max="1" width="8" customWidth="1"/>
    <col min="2" max="2" width="58.28515625" customWidth="1"/>
    <col min="3" max="3" width="13.42578125" customWidth="1"/>
    <col min="4" max="4" width="12.42578125" customWidth="1"/>
    <col min="5" max="5" width="10.7109375" customWidth="1"/>
    <col min="6" max="6" width="10.28515625" customWidth="1"/>
    <col min="7" max="7" width="13.28515625" customWidth="1"/>
    <col min="8" max="8" width="10.7109375" customWidth="1"/>
    <col min="9" max="9" width="12.28515625" customWidth="1"/>
    <col min="10" max="10" width="10.7109375" customWidth="1"/>
    <col min="11" max="11" width="10.28515625" customWidth="1"/>
    <col min="12" max="12" width="13.28515625" customWidth="1"/>
    <col min="13" max="13" width="9.42578125" customWidth="1"/>
    <col min="14" max="14" width="9.7109375" customWidth="1"/>
    <col min="15" max="15" width="9.42578125" customWidth="1"/>
    <col min="19" max="19" width="13.42578125" customWidth="1"/>
    <col min="20" max="20" width="14.28515625" customWidth="1"/>
    <col min="21" max="21" width="13.42578125" customWidth="1"/>
    <col min="22" max="22" width="11.7109375" customWidth="1"/>
    <col min="23" max="23" width="12.42578125" customWidth="1"/>
    <col min="24" max="24" width="11.7109375" customWidth="1"/>
  </cols>
  <sheetData>
    <row r="1" spans="1:12" ht="21" thickBot="1" x14ac:dyDescent="0.25">
      <c r="A1" s="596" t="s">
        <v>899</v>
      </c>
      <c r="B1" s="597"/>
      <c r="C1" s="17"/>
      <c r="D1" s="27" t="s">
        <v>230</v>
      </c>
      <c r="E1" s="27"/>
      <c r="F1" s="28" t="s">
        <v>159</v>
      </c>
    </row>
    <row r="2" spans="1:12" s="429" customFormat="1" ht="13.5" thickBot="1" x14ac:dyDescent="0.25">
      <c r="A2" s="471"/>
      <c r="B2" s="430" t="s">
        <v>102</v>
      </c>
      <c r="C2" s="36" t="s">
        <v>485</v>
      </c>
      <c r="D2" s="472"/>
      <c r="E2" s="472"/>
      <c r="F2" s="472"/>
      <c r="G2" s="472"/>
      <c r="H2" s="473"/>
      <c r="I2" s="473"/>
      <c r="J2" s="474"/>
      <c r="K2" s="474"/>
      <c r="L2" s="474"/>
    </row>
    <row r="3" spans="1:12" s="429" customFormat="1" x14ac:dyDescent="0.2">
      <c r="A3" s="475"/>
      <c r="C3" s="33"/>
      <c r="D3" s="143"/>
      <c r="E3" s="143"/>
      <c r="F3" s="143"/>
      <c r="G3" s="476"/>
      <c r="H3" s="477"/>
      <c r="I3" s="33"/>
      <c r="J3" s="33"/>
      <c r="K3" s="33"/>
      <c r="L3" s="33"/>
    </row>
    <row r="4" spans="1:12" x14ac:dyDescent="0.2">
      <c r="A4" s="478"/>
      <c r="B4" s="99" t="s">
        <v>93</v>
      </c>
      <c r="C4" s="479" t="s">
        <v>94</v>
      </c>
      <c r="D4" s="480"/>
      <c r="E4" s="481"/>
      <c r="F4" s="481"/>
      <c r="G4" s="482"/>
      <c r="H4" s="483" t="s">
        <v>95</v>
      </c>
      <c r="I4" s="481"/>
      <c r="J4" s="481"/>
      <c r="K4" s="481"/>
      <c r="L4" s="481"/>
    </row>
    <row r="5" spans="1:12" ht="11.25" customHeight="1" x14ac:dyDescent="0.2">
      <c r="A5" s="104" t="s">
        <v>258</v>
      </c>
      <c r="B5" s="105" t="s">
        <v>472</v>
      </c>
      <c r="C5" s="138" t="s">
        <v>326</v>
      </c>
      <c r="D5" s="138" t="s">
        <v>259</v>
      </c>
      <c r="E5" s="138" t="s">
        <v>327</v>
      </c>
      <c r="F5" s="138" t="s">
        <v>241</v>
      </c>
      <c r="G5" s="484" t="s">
        <v>242</v>
      </c>
      <c r="H5" s="138" t="s">
        <v>326</v>
      </c>
      <c r="I5" s="138" t="s">
        <v>259</v>
      </c>
      <c r="J5" s="138" t="s">
        <v>327</v>
      </c>
      <c r="K5" s="138" t="s">
        <v>241</v>
      </c>
      <c r="L5" s="138" t="s">
        <v>242</v>
      </c>
    </row>
    <row r="6" spans="1:12" x14ac:dyDescent="0.2">
      <c r="A6" s="109" t="s">
        <v>260</v>
      </c>
      <c r="B6" s="110"/>
      <c r="C6" s="485" t="s">
        <v>474</v>
      </c>
      <c r="D6" s="485" t="s">
        <v>493</v>
      </c>
      <c r="E6" s="485" t="s">
        <v>474</v>
      </c>
      <c r="F6" s="485" t="s">
        <v>475</v>
      </c>
      <c r="G6" s="486" t="s">
        <v>475</v>
      </c>
      <c r="H6" s="485" t="s">
        <v>474</v>
      </c>
      <c r="I6" s="485" t="s">
        <v>493</v>
      </c>
      <c r="J6" s="485" t="s">
        <v>474</v>
      </c>
      <c r="K6" s="485" t="s">
        <v>475</v>
      </c>
      <c r="L6" s="485" t="s">
        <v>475</v>
      </c>
    </row>
    <row r="7" spans="1:12" ht="19.5" x14ac:dyDescent="0.35">
      <c r="A7" s="478"/>
      <c r="B7" s="601" t="s">
        <v>850</v>
      </c>
      <c r="C7" s="602"/>
      <c r="D7" s="602"/>
      <c r="E7" s="602"/>
      <c r="F7" s="602"/>
      <c r="G7" s="602"/>
      <c r="H7" s="602"/>
      <c r="I7" s="602"/>
      <c r="J7" s="602"/>
      <c r="K7" s="602"/>
      <c r="L7" s="602"/>
    </row>
    <row r="8" spans="1:12" x14ac:dyDescent="0.2">
      <c r="A8" s="112">
        <v>327</v>
      </c>
      <c r="B8" s="113" t="s">
        <v>761</v>
      </c>
      <c r="C8" s="487">
        <v>47240</v>
      </c>
      <c r="D8" s="488">
        <v>5390</v>
      </c>
      <c r="E8" s="487">
        <v>6340</v>
      </c>
      <c r="F8" s="487">
        <v>6280</v>
      </c>
      <c r="G8" s="118" t="s">
        <v>339</v>
      </c>
      <c r="H8" s="489">
        <v>49602</v>
      </c>
      <c r="I8" s="488">
        <v>5659.5</v>
      </c>
      <c r="J8" s="487">
        <v>6974</v>
      </c>
      <c r="K8" s="487">
        <v>7473.2</v>
      </c>
      <c r="L8" s="118" t="s">
        <v>339</v>
      </c>
    </row>
    <row r="9" spans="1:12" x14ac:dyDescent="0.2">
      <c r="A9" s="112">
        <v>1036</v>
      </c>
      <c r="B9" s="113" t="s">
        <v>851</v>
      </c>
      <c r="C9" s="487">
        <v>45480</v>
      </c>
      <c r="D9" s="488">
        <v>5390</v>
      </c>
      <c r="E9" s="487">
        <v>6110</v>
      </c>
      <c r="F9" s="487">
        <v>6050</v>
      </c>
      <c r="G9" s="118" t="s">
        <v>339</v>
      </c>
      <c r="H9" s="489">
        <v>47754</v>
      </c>
      <c r="I9" s="488">
        <v>5659.5</v>
      </c>
      <c r="J9" s="487">
        <v>6721</v>
      </c>
      <c r="K9" s="487">
        <v>7199.5</v>
      </c>
      <c r="L9" s="118" t="s">
        <v>339</v>
      </c>
    </row>
    <row r="10" spans="1:12" x14ac:dyDescent="0.2">
      <c r="A10" s="490"/>
      <c r="B10" s="48"/>
      <c r="C10" s="491"/>
      <c r="D10" s="491"/>
      <c r="E10" s="491"/>
      <c r="F10" s="491"/>
      <c r="G10" s="491"/>
      <c r="H10" s="491"/>
      <c r="I10" s="491"/>
      <c r="J10" s="491"/>
      <c r="K10" s="491"/>
      <c r="L10" s="491"/>
    </row>
    <row r="11" spans="1:12" ht="19.5" x14ac:dyDescent="0.35">
      <c r="A11" s="478"/>
      <c r="B11" s="601" t="s">
        <v>852</v>
      </c>
      <c r="C11" s="601"/>
      <c r="D11" s="601"/>
      <c r="E11" s="601"/>
      <c r="F11" s="601"/>
      <c r="G11" s="601"/>
      <c r="H11" s="601"/>
      <c r="I11" s="601"/>
      <c r="J11" s="601"/>
      <c r="K11" s="601"/>
      <c r="L11" s="601"/>
    </row>
    <row r="12" spans="1:12" x14ac:dyDescent="0.2">
      <c r="A12" s="112">
        <v>1033</v>
      </c>
      <c r="B12" s="113" t="s">
        <v>853</v>
      </c>
      <c r="C12" s="487">
        <v>65140</v>
      </c>
      <c r="D12" s="488">
        <v>6040</v>
      </c>
      <c r="E12" s="487">
        <v>9990</v>
      </c>
      <c r="F12" s="487">
        <v>18760</v>
      </c>
      <c r="G12" s="118" t="s">
        <v>339</v>
      </c>
      <c r="H12" s="489">
        <v>69699.8</v>
      </c>
      <c r="I12" s="488">
        <v>6462.8</v>
      </c>
      <c r="J12" s="487">
        <v>11088.9</v>
      </c>
      <c r="K12" s="487">
        <v>22324.400000000001</v>
      </c>
      <c r="L12" s="118" t="s">
        <v>339</v>
      </c>
    </row>
    <row r="13" spans="1:12" x14ac:dyDescent="0.2">
      <c r="A13" s="112">
        <v>1034</v>
      </c>
      <c r="B13" s="113" t="s">
        <v>854</v>
      </c>
      <c r="C13" s="487">
        <v>65140</v>
      </c>
      <c r="D13" s="488">
        <v>6040</v>
      </c>
      <c r="E13" s="487">
        <v>9990</v>
      </c>
      <c r="F13" s="487">
        <v>13450</v>
      </c>
      <c r="G13" s="118" t="s">
        <v>339</v>
      </c>
      <c r="H13" s="489">
        <v>69699.8</v>
      </c>
      <c r="I13" s="488">
        <v>6462.8</v>
      </c>
      <c r="J13" s="487">
        <v>11088.9</v>
      </c>
      <c r="K13" s="487">
        <v>16005.5</v>
      </c>
      <c r="L13" s="118" t="s">
        <v>339</v>
      </c>
    </row>
    <row r="14" spans="1:12" x14ac:dyDescent="0.2">
      <c r="A14" s="112">
        <v>1041</v>
      </c>
      <c r="B14" s="113" t="s">
        <v>855</v>
      </c>
      <c r="C14" s="487">
        <v>65140</v>
      </c>
      <c r="D14" s="488">
        <v>6040</v>
      </c>
      <c r="E14" s="487">
        <v>9990</v>
      </c>
      <c r="F14" s="487">
        <v>18760</v>
      </c>
      <c r="G14" s="118" t="s">
        <v>339</v>
      </c>
      <c r="H14" s="489">
        <v>69699.8</v>
      </c>
      <c r="I14" s="488">
        <v>6462.8</v>
      </c>
      <c r="J14" s="487">
        <v>11088.9</v>
      </c>
      <c r="K14" s="487">
        <v>22324.400000000001</v>
      </c>
      <c r="L14" s="118" t="s">
        <v>339</v>
      </c>
    </row>
    <row r="15" spans="1:12" x14ac:dyDescent="0.2">
      <c r="A15" s="112">
        <v>1030</v>
      </c>
      <c r="B15" s="113" t="s">
        <v>856</v>
      </c>
      <c r="C15" s="487">
        <v>65140</v>
      </c>
      <c r="D15" s="488">
        <v>6040</v>
      </c>
      <c r="E15" s="487">
        <v>9990</v>
      </c>
      <c r="F15" s="487">
        <v>18760</v>
      </c>
      <c r="G15" s="118" t="s">
        <v>339</v>
      </c>
      <c r="H15" s="489">
        <v>69699.8</v>
      </c>
      <c r="I15" s="488">
        <v>6462.8</v>
      </c>
      <c r="J15" s="487">
        <v>11088.9</v>
      </c>
      <c r="K15" s="487">
        <v>22324.400000000001</v>
      </c>
      <c r="L15" s="118" t="s">
        <v>339</v>
      </c>
    </row>
    <row r="16" spans="1:12" x14ac:dyDescent="0.2">
      <c r="A16" s="112">
        <v>328</v>
      </c>
      <c r="B16" s="113" t="s">
        <v>810</v>
      </c>
      <c r="C16" s="487">
        <v>65140</v>
      </c>
      <c r="D16" s="488">
        <v>6040</v>
      </c>
      <c r="E16" s="487">
        <v>9990</v>
      </c>
      <c r="F16" s="487">
        <v>18760</v>
      </c>
      <c r="G16" s="118" t="s">
        <v>339</v>
      </c>
      <c r="H16" s="489">
        <v>69699.8</v>
      </c>
      <c r="I16" s="488">
        <v>6462.8</v>
      </c>
      <c r="J16" s="487">
        <v>11088.9</v>
      </c>
      <c r="K16" s="487">
        <v>22324.400000000001</v>
      </c>
      <c r="L16" s="118" t="s">
        <v>339</v>
      </c>
    </row>
    <row r="17" spans="1:12" x14ac:dyDescent="0.2">
      <c r="A17" s="112">
        <v>1040</v>
      </c>
      <c r="B17" s="113" t="s">
        <v>857</v>
      </c>
      <c r="C17" s="487">
        <v>65140</v>
      </c>
      <c r="D17" s="488">
        <v>6040</v>
      </c>
      <c r="E17" s="487">
        <v>9990</v>
      </c>
      <c r="F17" s="487">
        <v>18760</v>
      </c>
      <c r="G17" s="118" t="s">
        <v>339</v>
      </c>
      <c r="H17" s="489">
        <v>69699.8</v>
      </c>
      <c r="I17" s="488">
        <v>6462.8</v>
      </c>
      <c r="J17" s="487">
        <v>11088.9</v>
      </c>
      <c r="K17" s="487">
        <v>22324.400000000001</v>
      </c>
      <c r="L17" s="118" t="s">
        <v>339</v>
      </c>
    </row>
    <row r="18" spans="1:12" x14ac:dyDescent="0.2">
      <c r="A18" s="112">
        <v>1038</v>
      </c>
      <c r="B18" s="113" t="s">
        <v>858</v>
      </c>
      <c r="C18" s="487">
        <v>65140</v>
      </c>
      <c r="D18" s="488">
        <v>6040</v>
      </c>
      <c r="E18" s="487">
        <v>9990</v>
      </c>
      <c r="F18" s="487">
        <v>18760</v>
      </c>
      <c r="G18" s="118" t="s">
        <v>339</v>
      </c>
      <c r="H18" s="489">
        <v>69699.8</v>
      </c>
      <c r="I18" s="488">
        <v>6462.8</v>
      </c>
      <c r="J18" s="487">
        <v>11088.9</v>
      </c>
      <c r="K18" s="487">
        <v>22324.400000000001</v>
      </c>
      <c r="L18" s="118" t="s">
        <v>339</v>
      </c>
    </row>
    <row r="19" spans="1:12" x14ac:dyDescent="0.2">
      <c r="A19" s="112">
        <v>1037</v>
      </c>
      <c r="B19" s="113" t="s">
        <v>859</v>
      </c>
      <c r="C19" s="487">
        <v>65140</v>
      </c>
      <c r="D19" s="488">
        <v>6040</v>
      </c>
      <c r="E19" s="487">
        <v>9990</v>
      </c>
      <c r="F19" s="487">
        <v>13450</v>
      </c>
      <c r="G19" s="118" t="s">
        <v>339</v>
      </c>
      <c r="H19" s="489">
        <v>69699.8</v>
      </c>
      <c r="I19" s="488">
        <v>6462.8</v>
      </c>
      <c r="J19" s="487">
        <v>11088.9</v>
      </c>
      <c r="K19" s="487">
        <v>16005.5</v>
      </c>
      <c r="L19" s="118" t="s">
        <v>339</v>
      </c>
    </row>
    <row r="20" spans="1:12" x14ac:dyDescent="0.2">
      <c r="A20" s="112">
        <v>326</v>
      </c>
      <c r="B20" s="113" t="s">
        <v>762</v>
      </c>
      <c r="C20" s="487">
        <v>65140</v>
      </c>
      <c r="D20" s="488">
        <v>6040</v>
      </c>
      <c r="E20" s="487">
        <v>9990</v>
      </c>
      <c r="F20" s="487">
        <v>18760</v>
      </c>
      <c r="G20" s="488">
        <v>1590</v>
      </c>
      <c r="H20" s="489">
        <v>69699.8</v>
      </c>
      <c r="I20" s="488">
        <v>6462.8</v>
      </c>
      <c r="J20" s="487">
        <v>11088.9</v>
      </c>
      <c r="K20" s="487">
        <v>22324.400000000001</v>
      </c>
      <c r="L20" s="488">
        <v>1892.1</v>
      </c>
    </row>
    <row r="21" spans="1:12" x14ac:dyDescent="0.2">
      <c r="A21" s="112">
        <v>1031</v>
      </c>
      <c r="B21" s="113" t="s">
        <v>860</v>
      </c>
      <c r="C21" s="487">
        <v>65140</v>
      </c>
      <c r="D21" s="488">
        <v>6040</v>
      </c>
      <c r="E21" s="487">
        <v>9990</v>
      </c>
      <c r="F21" s="487">
        <v>13450</v>
      </c>
      <c r="G21" s="118" t="s">
        <v>339</v>
      </c>
      <c r="H21" s="489">
        <v>69699.8</v>
      </c>
      <c r="I21" s="488">
        <v>6462.8</v>
      </c>
      <c r="J21" s="487">
        <v>11088.9</v>
      </c>
      <c r="K21" s="487">
        <v>16005.5</v>
      </c>
      <c r="L21" s="118" t="s">
        <v>339</v>
      </c>
    </row>
    <row r="22" spans="1:12" x14ac:dyDescent="0.2">
      <c r="A22" s="112">
        <v>1032</v>
      </c>
      <c r="B22" s="113" t="s">
        <v>861</v>
      </c>
      <c r="C22" s="487">
        <v>65140</v>
      </c>
      <c r="D22" s="488">
        <v>6040</v>
      </c>
      <c r="E22" s="487">
        <v>9990</v>
      </c>
      <c r="F22" s="487">
        <v>13450</v>
      </c>
      <c r="G22" s="118" t="s">
        <v>339</v>
      </c>
      <c r="H22" s="489">
        <v>69699.8</v>
      </c>
      <c r="I22" s="488">
        <v>6462.8</v>
      </c>
      <c r="J22" s="487">
        <v>11088.9</v>
      </c>
      <c r="K22" s="487">
        <v>16005.5</v>
      </c>
      <c r="L22" s="118" t="s">
        <v>339</v>
      </c>
    </row>
    <row r="23" spans="1:12" x14ac:dyDescent="0.2">
      <c r="A23" s="112">
        <v>1039</v>
      </c>
      <c r="B23" s="113" t="s">
        <v>862</v>
      </c>
      <c r="C23" s="487">
        <v>65140</v>
      </c>
      <c r="D23" s="488">
        <v>6040</v>
      </c>
      <c r="E23" s="487">
        <v>9990</v>
      </c>
      <c r="F23" s="487">
        <v>18760</v>
      </c>
      <c r="G23" s="488">
        <v>1590</v>
      </c>
      <c r="H23" s="489">
        <v>69699.8</v>
      </c>
      <c r="I23" s="488">
        <v>6462.8</v>
      </c>
      <c r="J23" s="487">
        <v>11088.9</v>
      </c>
      <c r="K23" s="487">
        <v>22324.400000000001</v>
      </c>
      <c r="L23" s="488">
        <v>1892.1</v>
      </c>
    </row>
    <row r="24" spans="1:12" x14ac:dyDescent="0.2">
      <c r="A24" s="112">
        <v>329</v>
      </c>
      <c r="B24" s="113" t="s">
        <v>615</v>
      </c>
      <c r="C24" s="487">
        <v>65140</v>
      </c>
      <c r="D24" s="488">
        <v>6040</v>
      </c>
      <c r="E24" s="487">
        <v>9990</v>
      </c>
      <c r="F24" s="487">
        <v>14750</v>
      </c>
      <c r="G24" s="118" t="s">
        <v>339</v>
      </c>
      <c r="H24" s="489">
        <v>69699.8</v>
      </c>
      <c r="I24" s="488">
        <v>6462.8</v>
      </c>
      <c r="J24" s="487">
        <v>11088.9</v>
      </c>
      <c r="K24" s="487">
        <v>17552.5</v>
      </c>
      <c r="L24" s="118" t="s">
        <v>339</v>
      </c>
    </row>
    <row r="25" spans="1:12" x14ac:dyDescent="0.2">
      <c r="A25" s="112">
        <v>1035</v>
      </c>
      <c r="B25" s="113" t="s">
        <v>863</v>
      </c>
      <c r="C25" s="487">
        <v>65140</v>
      </c>
      <c r="D25" s="488">
        <v>6040</v>
      </c>
      <c r="E25" s="487">
        <v>9990</v>
      </c>
      <c r="F25" s="487">
        <v>18760</v>
      </c>
      <c r="G25" s="118" t="s">
        <v>339</v>
      </c>
      <c r="H25" s="489">
        <v>69699.8</v>
      </c>
      <c r="I25" s="488">
        <v>6462.8</v>
      </c>
      <c r="J25" s="487">
        <v>11088.9</v>
      </c>
      <c r="K25" s="487">
        <v>22324.400000000001</v>
      </c>
      <c r="L25" s="118" t="s">
        <v>339</v>
      </c>
    </row>
    <row r="26" spans="1:12" x14ac:dyDescent="0.2">
      <c r="A26" s="112"/>
      <c r="B26" s="113"/>
      <c r="C26" s="487"/>
      <c r="D26" s="488"/>
      <c r="E26" s="487"/>
      <c r="F26" s="487"/>
      <c r="G26" s="118"/>
      <c r="H26" s="487"/>
      <c r="I26" s="488"/>
      <c r="J26" s="487"/>
      <c r="K26" s="487"/>
      <c r="L26" s="118"/>
    </row>
    <row r="27" spans="1:12" ht="19.5" x14ac:dyDescent="0.35">
      <c r="A27" s="478"/>
      <c r="B27" s="600" t="s">
        <v>864</v>
      </c>
      <c r="C27" s="600"/>
      <c r="D27" s="600"/>
      <c r="E27" s="600"/>
      <c r="F27" s="600"/>
      <c r="G27" s="600"/>
      <c r="H27" s="600"/>
      <c r="I27" s="600"/>
      <c r="J27" s="600"/>
      <c r="K27" s="600"/>
      <c r="L27" s="600"/>
    </row>
    <row r="28" spans="1:12" x14ac:dyDescent="0.2">
      <c r="A28" s="112">
        <v>1952</v>
      </c>
      <c r="B28" s="113" t="s">
        <v>554</v>
      </c>
      <c r="C28" s="487">
        <v>42820</v>
      </c>
      <c r="D28" s="488">
        <v>2570</v>
      </c>
      <c r="E28" s="487">
        <v>6150</v>
      </c>
      <c r="F28" s="487">
        <v>6050</v>
      </c>
      <c r="G28" s="118" t="s">
        <v>339</v>
      </c>
      <c r="H28" s="489">
        <v>44961</v>
      </c>
      <c r="I28" s="488">
        <v>2698.5</v>
      </c>
      <c r="J28" s="487">
        <v>6765</v>
      </c>
      <c r="K28" s="487">
        <v>7199.5</v>
      </c>
      <c r="L28" s="118" t="s">
        <v>339</v>
      </c>
    </row>
    <row r="29" spans="1:12" ht="25.5" x14ac:dyDescent="0.2">
      <c r="A29" s="112">
        <v>1953</v>
      </c>
      <c r="B29" s="492" t="s">
        <v>414</v>
      </c>
      <c r="C29" s="487">
        <v>54740</v>
      </c>
      <c r="D29" s="488">
        <v>2570</v>
      </c>
      <c r="E29" s="487">
        <v>6150</v>
      </c>
      <c r="F29" s="487">
        <v>6050</v>
      </c>
      <c r="G29" s="118" t="s">
        <v>339</v>
      </c>
      <c r="H29" s="489">
        <v>57477</v>
      </c>
      <c r="I29" s="488">
        <v>2698.5</v>
      </c>
      <c r="J29" s="487">
        <v>6765</v>
      </c>
      <c r="K29" s="487">
        <v>7199.5</v>
      </c>
      <c r="L29" s="118" t="s">
        <v>339</v>
      </c>
    </row>
    <row r="30" spans="1:12" ht="25.5" x14ac:dyDescent="0.2">
      <c r="A30" s="112">
        <v>1955</v>
      </c>
      <c r="B30" s="492" t="s">
        <v>415</v>
      </c>
      <c r="C30" s="487">
        <v>54740</v>
      </c>
      <c r="D30" s="488">
        <v>2570</v>
      </c>
      <c r="E30" s="487">
        <v>6150</v>
      </c>
      <c r="F30" s="487">
        <v>6050</v>
      </c>
      <c r="G30" s="118" t="s">
        <v>339</v>
      </c>
      <c r="H30" s="489">
        <v>57477</v>
      </c>
      <c r="I30" s="488">
        <v>2698.5</v>
      </c>
      <c r="J30" s="487">
        <v>6765</v>
      </c>
      <c r="K30" s="487">
        <v>7199.5</v>
      </c>
      <c r="L30" s="118" t="s">
        <v>339</v>
      </c>
    </row>
    <row r="31" spans="1:12" x14ac:dyDescent="0.2">
      <c r="A31" s="112">
        <v>1954</v>
      </c>
      <c r="B31" s="492" t="s">
        <v>138</v>
      </c>
      <c r="C31" s="487">
        <v>54740</v>
      </c>
      <c r="D31" s="488">
        <v>2570</v>
      </c>
      <c r="E31" s="487">
        <v>6150</v>
      </c>
      <c r="F31" s="487">
        <v>6050</v>
      </c>
      <c r="G31" s="118" t="s">
        <v>339</v>
      </c>
      <c r="H31" s="489">
        <v>57477</v>
      </c>
      <c r="I31" s="488">
        <v>2698.5</v>
      </c>
      <c r="J31" s="487">
        <v>6765</v>
      </c>
      <c r="K31" s="487">
        <v>7199.5</v>
      </c>
      <c r="L31" s="118" t="s">
        <v>339</v>
      </c>
    </row>
    <row r="32" spans="1:12" x14ac:dyDescent="0.2">
      <c r="A32" s="112">
        <v>15</v>
      </c>
      <c r="B32" s="492" t="s">
        <v>416</v>
      </c>
      <c r="C32" s="487">
        <v>42820</v>
      </c>
      <c r="D32" s="488">
        <v>2570</v>
      </c>
      <c r="E32" s="487">
        <v>6150</v>
      </c>
      <c r="F32" s="487">
        <v>6050</v>
      </c>
      <c r="G32" s="118" t="s">
        <v>339</v>
      </c>
      <c r="H32" s="489">
        <v>44961</v>
      </c>
      <c r="I32" s="488">
        <v>2698.5</v>
      </c>
      <c r="J32" s="487">
        <v>6765</v>
      </c>
      <c r="K32" s="487">
        <v>7199.5</v>
      </c>
      <c r="L32" s="118" t="s">
        <v>339</v>
      </c>
    </row>
    <row r="33" spans="1:12" x14ac:dyDescent="0.2">
      <c r="A33" s="112">
        <v>1922</v>
      </c>
      <c r="B33" s="492" t="s">
        <v>498</v>
      </c>
      <c r="C33" s="487">
        <v>42820</v>
      </c>
      <c r="D33" s="488">
        <v>2570</v>
      </c>
      <c r="E33" s="487">
        <v>6150</v>
      </c>
      <c r="F33" s="487">
        <v>6050</v>
      </c>
      <c r="G33" s="118" t="s">
        <v>339</v>
      </c>
      <c r="H33" s="489">
        <v>44961</v>
      </c>
      <c r="I33" s="488">
        <v>2698.5</v>
      </c>
      <c r="J33" s="487">
        <v>6765</v>
      </c>
      <c r="K33" s="487">
        <v>7199.5</v>
      </c>
      <c r="L33" s="118" t="s">
        <v>339</v>
      </c>
    </row>
    <row r="34" spans="1:12" ht="25.5" x14ac:dyDescent="0.2">
      <c r="A34" s="112">
        <v>1932</v>
      </c>
      <c r="B34" s="492" t="s">
        <v>321</v>
      </c>
      <c r="C34" s="487">
        <v>51550</v>
      </c>
      <c r="D34" s="488">
        <v>2570</v>
      </c>
      <c r="E34" s="487">
        <v>6150</v>
      </c>
      <c r="F34" s="487">
        <v>6050</v>
      </c>
      <c r="G34" s="118" t="s">
        <v>339</v>
      </c>
      <c r="H34" s="489">
        <v>54127.5</v>
      </c>
      <c r="I34" s="488">
        <v>2698.5</v>
      </c>
      <c r="J34" s="487">
        <v>6765</v>
      </c>
      <c r="K34" s="487">
        <v>7199.5</v>
      </c>
      <c r="L34" s="118" t="s">
        <v>339</v>
      </c>
    </row>
    <row r="35" spans="1:12" ht="13.9" customHeight="1" x14ac:dyDescent="0.2">
      <c r="A35" s="112">
        <v>1942</v>
      </c>
      <c r="B35" s="492" t="s">
        <v>865</v>
      </c>
      <c r="C35" s="487">
        <v>42820</v>
      </c>
      <c r="D35" s="488">
        <v>2570</v>
      </c>
      <c r="E35" s="487">
        <v>6150</v>
      </c>
      <c r="F35" s="487">
        <v>6050</v>
      </c>
      <c r="G35" s="118" t="s">
        <v>339</v>
      </c>
      <c r="H35" s="489">
        <v>44961</v>
      </c>
      <c r="I35" s="488">
        <v>2698.5</v>
      </c>
      <c r="J35" s="487">
        <v>6765</v>
      </c>
      <c r="K35" s="487">
        <v>7199.5</v>
      </c>
      <c r="L35" s="118" t="s">
        <v>339</v>
      </c>
    </row>
    <row r="36" spans="1:12" ht="13.15" customHeight="1" x14ac:dyDescent="0.2">
      <c r="A36" s="493">
        <v>1047</v>
      </c>
      <c r="B36" s="494" t="s">
        <v>967</v>
      </c>
      <c r="C36" s="56">
        <v>51550</v>
      </c>
      <c r="D36" s="495">
        <v>2570</v>
      </c>
      <c r="E36" s="56">
        <v>9990</v>
      </c>
      <c r="F36" s="56">
        <v>6050</v>
      </c>
      <c r="G36" s="233" t="s">
        <v>339</v>
      </c>
      <c r="H36" s="496">
        <v>54127.5</v>
      </c>
      <c r="I36" s="495">
        <v>2698.5</v>
      </c>
      <c r="J36" s="56">
        <v>11088.9</v>
      </c>
      <c r="K36" s="56">
        <v>7199.5</v>
      </c>
      <c r="L36" s="233" t="s">
        <v>339</v>
      </c>
    </row>
    <row r="37" spans="1:12" x14ac:dyDescent="0.2">
      <c r="A37" s="112">
        <v>1911</v>
      </c>
      <c r="B37" s="492" t="s">
        <v>866</v>
      </c>
      <c r="C37" s="487">
        <v>42820</v>
      </c>
      <c r="D37" s="488">
        <v>2570</v>
      </c>
      <c r="E37" s="487">
        <v>6150</v>
      </c>
      <c r="F37" s="487">
        <v>6050</v>
      </c>
      <c r="G37" s="118" t="s">
        <v>339</v>
      </c>
      <c r="H37" s="489">
        <v>44961</v>
      </c>
      <c r="I37" s="488">
        <v>2698.5</v>
      </c>
      <c r="J37" s="487">
        <v>6765</v>
      </c>
      <c r="K37" s="487">
        <v>7199.5</v>
      </c>
      <c r="L37" s="118" t="s">
        <v>339</v>
      </c>
    </row>
    <row r="38" spans="1:12" x14ac:dyDescent="0.2">
      <c r="A38" s="112">
        <v>1912</v>
      </c>
      <c r="B38" s="492" t="s">
        <v>556</v>
      </c>
      <c r="C38" s="487">
        <v>42820</v>
      </c>
      <c r="D38" s="488">
        <v>2570</v>
      </c>
      <c r="E38" s="487">
        <v>6150</v>
      </c>
      <c r="F38" s="487">
        <v>6050</v>
      </c>
      <c r="G38" s="118" t="s">
        <v>339</v>
      </c>
      <c r="H38" s="489">
        <v>44961</v>
      </c>
      <c r="I38" s="488">
        <v>2698.5</v>
      </c>
      <c r="J38" s="487">
        <v>6765</v>
      </c>
      <c r="K38" s="487">
        <v>7199.5</v>
      </c>
      <c r="L38" s="118" t="s">
        <v>339</v>
      </c>
    </row>
    <row r="39" spans="1:12" x14ac:dyDescent="0.2">
      <c r="A39" s="112">
        <v>1940</v>
      </c>
      <c r="B39" s="492" t="s">
        <v>867</v>
      </c>
      <c r="C39" s="487">
        <v>42820</v>
      </c>
      <c r="D39" s="488">
        <v>2570</v>
      </c>
      <c r="E39" s="487">
        <v>6150</v>
      </c>
      <c r="F39" s="487">
        <v>6050</v>
      </c>
      <c r="G39" s="118" t="s">
        <v>339</v>
      </c>
      <c r="H39" s="489">
        <v>44961</v>
      </c>
      <c r="I39" s="488">
        <v>2698.5</v>
      </c>
      <c r="J39" s="487">
        <v>6765</v>
      </c>
      <c r="K39" s="487">
        <v>7199.5</v>
      </c>
      <c r="L39" s="118" t="s">
        <v>339</v>
      </c>
    </row>
    <row r="40" spans="1:12" x14ac:dyDescent="0.2">
      <c r="A40" s="112">
        <v>334</v>
      </c>
      <c r="B40" s="497" t="s">
        <v>763</v>
      </c>
      <c r="C40" s="487">
        <v>51550</v>
      </c>
      <c r="D40" s="488">
        <v>2570</v>
      </c>
      <c r="E40" s="487">
        <v>9990</v>
      </c>
      <c r="F40" s="487">
        <v>6050</v>
      </c>
      <c r="G40" s="118" t="s">
        <v>339</v>
      </c>
      <c r="H40" s="489">
        <v>54127.5</v>
      </c>
      <c r="I40" s="488">
        <v>2698.5</v>
      </c>
      <c r="J40" s="487">
        <v>11088.9</v>
      </c>
      <c r="K40" s="487">
        <v>7199.5</v>
      </c>
      <c r="L40" s="118" t="s">
        <v>339</v>
      </c>
    </row>
    <row r="41" spans="1:12" x14ac:dyDescent="0.2">
      <c r="A41" s="112"/>
      <c r="B41" s="113"/>
      <c r="C41" s="487"/>
      <c r="D41" s="488"/>
      <c r="E41" s="487"/>
      <c r="F41" s="487"/>
      <c r="G41" s="118"/>
      <c r="H41" s="487"/>
      <c r="I41" s="488"/>
      <c r="J41" s="487"/>
      <c r="K41" s="487"/>
      <c r="L41" s="118"/>
    </row>
    <row r="42" spans="1:12" ht="19.5" x14ac:dyDescent="0.35">
      <c r="A42" s="478"/>
      <c r="B42" s="601" t="s">
        <v>44</v>
      </c>
      <c r="C42" s="602"/>
      <c r="D42" s="602"/>
      <c r="E42" s="602"/>
      <c r="F42" s="602"/>
      <c r="G42" s="602"/>
      <c r="H42" s="602"/>
      <c r="I42" s="602"/>
      <c r="J42" s="602"/>
      <c r="K42" s="602"/>
      <c r="L42" s="602"/>
    </row>
    <row r="43" spans="1:12" x14ac:dyDescent="0.2">
      <c r="A43" s="112">
        <v>330</v>
      </c>
      <c r="B43" s="113" t="s">
        <v>44</v>
      </c>
      <c r="C43" s="487">
        <v>70730</v>
      </c>
      <c r="D43" s="118" t="s">
        <v>339</v>
      </c>
      <c r="E43" s="487">
        <v>7840</v>
      </c>
      <c r="F43" s="487">
        <v>6620</v>
      </c>
      <c r="G43" s="488">
        <v>1590</v>
      </c>
      <c r="H43" s="489">
        <v>75681.100000000006</v>
      </c>
      <c r="I43" s="118" t="s">
        <v>339</v>
      </c>
      <c r="J43" s="487">
        <v>8624</v>
      </c>
      <c r="K43" s="487">
        <v>7877.8</v>
      </c>
      <c r="L43" s="488">
        <v>1892.1</v>
      </c>
    </row>
    <row r="44" spans="1:12" x14ac:dyDescent="0.2">
      <c r="A44" s="498">
        <v>396</v>
      </c>
      <c r="B44" s="499" t="s">
        <v>968</v>
      </c>
      <c r="C44" s="487">
        <v>70730</v>
      </c>
      <c r="D44" s="118" t="s">
        <v>339</v>
      </c>
      <c r="E44" s="487">
        <v>7840</v>
      </c>
      <c r="F44" s="487">
        <v>6620</v>
      </c>
      <c r="G44" s="488">
        <v>1590</v>
      </c>
      <c r="H44" s="489">
        <v>75681.100000000006</v>
      </c>
      <c r="I44" s="118" t="s">
        <v>339</v>
      </c>
      <c r="J44" s="487">
        <v>8624</v>
      </c>
      <c r="K44" s="487">
        <v>7877.8</v>
      </c>
      <c r="L44" s="488">
        <v>1892.1</v>
      </c>
    </row>
    <row r="45" spans="1:12" x14ac:dyDescent="0.2">
      <c r="A45" s="112"/>
      <c r="B45" s="113"/>
      <c r="C45" s="487"/>
      <c r="D45" s="488"/>
      <c r="E45" s="487"/>
      <c r="F45" s="487"/>
      <c r="G45" s="118"/>
      <c r="H45" s="487"/>
      <c r="I45" s="488"/>
      <c r="J45" s="487"/>
      <c r="K45" s="487"/>
      <c r="L45" s="118"/>
    </row>
    <row r="46" spans="1:12" ht="19.5" x14ac:dyDescent="0.35">
      <c r="A46" s="112"/>
      <c r="B46" s="600" t="s">
        <v>868</v>
      </c>
      <c r="C46" s="600"/>
      <c r="D46" s="600"/>
      <c r="E46" s="600"/>
      <c r="F46" s="600"/>
      <c r="G46" s="600"/>
      <c r="H46" s="600"/>
      <c r="I46" s="600"/>
      <c r="J46" s="600"/>
      <c r="K46" s="600"/>
      <c r="L46" s="600"/>
    </row>
    <row r="47" spans="1:12" x14ac:dyDescent="0.2">
      <c r="A47" s="493">
        <v>59</v>
      </c>
      <c r="B47" s="497" t="s">
        <v>49</v>
      </c>
      <c r="C47" s="56">
        <v>77120</v>
      </c>
      <c r="D47" s="495">
        <v>7030</v>
      </c>
      <c r="E47" s="56">
        <v>9990</v>
      </c>
      <c r="F47" s="56">
        <v>18760</v>
      </c>
      <c r="G47" s="233" t="s">
        <v>339</v>
      </c>
      <c r="H47" s="496">
        <v>82518.399999999994</v>
      </c>
      <c r="I47" s="495">
        <v>7522.1</v>
      </c>
      <c r="J47" s="56">
        <v>11088.9</v>
      </c>
      <c r="K47" s="56">
        <v>22324.400000000001</v>
      </c>
      <c r="L47" s="233" t="s">
        <v>339</v>
      </c>
    </row>
    <row r="48" spans="1:12" x14ac:dyDescent="0.2">
      <c r="A48" s="493">
        <v>1260</v>
      </c>
      <c r="B48" s="497" t="s">
        <v>371</v>
      </c>
      <c r="C48" s="56">
        <v>65610</v>
      </c>
      <c r="D48" s="495">
        <v>7030</v>
      </c>
      <c r="E48" s="56">
        <v>9990</v>
      </c>
      <c r="F48" s="56">
        <v>13450</v>
      </c>
      <c r="G48" s="233" t="s">
        <v>339</v>
      </c>
      <c r="H48" s="496">
        <v>70202.7</v>
      </c>
      <c r="I48" s="495">
        <v>7522.1</v>
      </c>
      <c r="J48" s="56">
        <v>11088.9</v>
      </c>
      <c r="K48" s="56">
        <v>16005.5</v>
      </c>
      <c r="L48" s="233" t="s">
        <v>339</v>
      </c>
    </row>
    <row r="49" spans="1:12" x14ac:dyDescent="0.2">
      <c r="A49" s="493">
        <v>1235</v>
      </c>
      <c r="B49" s="497" t="s">
        <v>372</v>
      </c>
      <c r="C49" s="56">
        <v>77120</v>
      </c>
      <c r="D49" s="495">
        <v>7030</v>
      </c>
      <c r="E49" s="56">
        <v>11790</v>
      </c>
      <c r="F49" s="56">
        <v>18760</v>
      </c>
      <c r="G49" s="233" t="s">
        <v>339</v>
      </c>
      <c r="H49" s="496">
        <v>82518.399999999994</v>
      </c>
      <c r="I49" s="495">
        <v>7522.1</v>
      </c>
      <c r="J49" s="56">
        <v>13086.9</v>
      </c>
      <c r="K49" s="56">
        <v>22324.400000000001</v>
      </c>
      <c r="L49" s="233" t="s">
        <v>339</v>
      </c>
    </row>
    <row r="50" spans="1:12" x14ac:dyDescent="0.2">
      <c r="A50" s="493">
        <v>1270</v>
      </c>
      <c r="B50" s="497" t="s">
        <v>305</v>
      </c>
      <c r="C50" s="56">
        <v>107610</v>
      </c>
      <c r="D50" s="495">
        <v>7030</v>
      </c>
      <c r="E50" s="56">
        <v>16650</v>
      </c>
      <c r="F50" s="56">
        <v>23710</v>
      </c>
      <c r="G50" s="233" t="s">
        <v>339</v>
      </c>
      <c r="H50" s="496">
        <v>115142.7</v>
      </c>
      <c r="I50" s="495">
        <v>7522.1</v>
      </c>
      <c r="J50" s="56">
        <v>18481.5</v>
      </c>
      <c r="K50" s="56">
        <v>28214.9</v>
      </c>
      <c r="L50" s="233" t="s">
        <v>339</v>
      </c>
    </row>
    <row r="51" spans="1:12" x14ac:dyDescent="0.2">
      <c r="A51" s="493">
        <v>1048</v>
      </c>
      <c r="B51" s="497" t="s">
        <v>811</v>
      </c>
      <c r="C51" s="56">
        <v>85670</v>
      </c>
      <c r="D51" s="495">
        <v>7030</v>
      </c>
      <c r="E51" s="56">
        <v>13450</v>
      </c>
      <c r="F51" s="56">
        <v>18760</v>
      </c>
      <c r="G51" s="233" t="s">
        <v>339</v>
      </c>
      <c r="H51" s="496">
        <v>91666.9</v>
      </c>
      <c r="I51" s="495">
        <v>7522.1</v>
      </c>
      <c r="J51" s="56">
        <v>14929.5</v>
      </c>
      <c r="K51" s="56">
        <v>22324.400000000001</v>
      </c>
      <c r="L51" s="233" t="s">
        <v>339</v>
      </c>
    </row>
    <row r="52" spans="1:12" x14ac:dyDescent="0.2">
      <c r="A52" s="493">
        <v>1250</v>
      </c>
      <c r="B52" s="497" t="s">
        <v>373</v>
      </c>
      <c r="C52" s="56">
        <v>85670</v>
      </c>
      <c r="D52" s="495">
        <v>7030</v>
      </c>
      <c r="E52" s="56">
        <v>9990</v>
      </c>
      <c r="F52" s="56">
        <v>13450</v>
      </c>
      <c r="G52" s="233" t="s">
        <v>339</v>
      </c>
      <c r="H52" s="496">
        <v>91666.9</v>
      </c>
      <c r="I52" s="495">
        <v>7522.1</v>
      </c>
      <c r="J52" s="56">
        <v>11088.9</v>
      </c>
      <c r="K52" s="56">
        <v>16005.5</v>
      </c>
      <c r="L52" s="233" t="s">
        <v>339</v>
      </c>
    </row>
    <row r="53" spans="1:12" x14ac:dyDescent="0.2">
      <c r="A53" s="493">
        <v>93</v>
      </c>
      <c r="B53" s="497" t="s">
        <v>216</v>
      </c>
      <c r="C53" s="56">
        <v>77120</v>
      </c>
      <c r="D53" s="495">
        <v>7030</v>
      </c>
      <c r="E53" s="56">
        <v>9990</v>
      </c>
      <c r="F53" s="56">
        <v>18760</v>
      </c>
      <c r="G53" s="233" t="s">
        <v>339</v>
      </c>
      <c r="H53" s="496">
        <v>82518.399999999994</v>
      </c>
      <c r="I53" s="495">
        <v>7522.1</v>
      </c>
      <c r="J53" s="56">
        <v>11088.9</v>
      </c>
      <c r="K53" s="56">
        <v>22324.400000000001</v>
      </c>
      <c r="L53" s="233" t="s">
        <v>339</v>
      </c>
    </row>
    <row r="54" spans="1:12" x14ac:dyDescent="0.2">
      <c r="A54" s="493">
        <v>1500</v>
      </c>
      <c r="B54" s="497" t="s">
        <v>577</v>
      </c>
      <c r="C54" s="56">
        <v>77120</v>
      </c>
      <c r="D54" s="495">
        <v>7030</v>
      </c>
      <c r="E54" s="56">
        <v>9990</v>
      </c>
      <c r="F54" s="56">
        <v>18760</v>
      </c>
      <c r="G54" s="233" t="s">
        <v>339</v>
      </c>
      <c r="H54" s="496">
        <v>82518.399999999994</v>
      </c>
      <c r="I54" s="495">
        <v>7522.1</v>
      </c>
      <c r="J54" s="56">
        <v>11088.9</v>
      </c>
      <c r="K54" s="56">
        <v>22324.400000000001</v>
      </c>
      <c r="L54" s="233" t="s">
        <v>339</v>
      </c>
    </row>
    <row r="55" spans="1:12" x14ac:dyDescent="0.2">
      <c r="A55" s="493">
        <v>92</v>
      </c>
      <c r="B55" s="497" t="s">
        <v>217</v>
      </c>
      <c r="C55" s="56">
        <v>77120</v>
      </c>
      <c r="D55" s="495">
        <v>7030</v>
      </c>
      <c r="E55" s="56">
        <v>9990</v>
      </c>
      <c r="F55" s="56">
        <v>18760</v>
      </c>
      <c r="G55" s="233" t="s">
        <v>339</v>
      </c>
      <c r="H55" s="496">
        <v>82518.399999999994</v>
      </c>
      <c r="I55" s="495">
        <v>7522.1</v>
      </c>
      <c r="J55" s="56">
        <v>11088.9</v>
      </c>
      <c r="K55" s="56">
        <v>22324.400000000001</v>
      </c>
      <c r="L55" s="233" t="s">
        <v>339</v>
      </c>
    </row>
    <row r="56" spans="1:12" x14ac:dyDescent="0.2">
      <c r="A56" s="493">
        <v>2008</v>
      </c>
      <c r="B56" s="497" t="s">
        <v>969</v>
      </c>
      <c r="C56" s="56">
        <v>66790</v>
      </c>
      <c r="D56" s="495">
        <v>7030</v>
      </c>
      <c r="E56" s="56">
        <v>7640</v>
      </c>
      <c r="F56" s="56">
        <v>8040</v>
      </c>
      <c r="G56" s="495">
        <v>1590</v>
      </c>
      <c r="H56" s="496">
        <v>71465.3</v>
      </c>
      <c r="I56" s="495">
        <v>7522.1</v>
      </c>
      <c r="J56" s="56">
        <v>8480.4</v>
      </c>
      <c r="K56" s="56">
        <v>9567.6</v>
      </c>
      <c r="L56" s="495">
        <v>1892.1</v>
      </c>
    </row>
    <row r="57" spans="1:12" x14ac:dyDescent="0.2">
      <c r="A57" s="493">
        <v>1460</v>
      </c>
      <c r="B57" s="497" t="s">
        <v>869</v>
      </c>
      <c r="C57" s="56">
        <v>85670</v>
      </c>
      <c r="D57" s="495">
        <v>7030</v>
      </c>
      <c r="E57" s="56">
        <v>15150</v>
      </c>
      <c r="F57" s="56">
        <v>23710</v>
      </c>
      <c r="G57" s="233" t="s">
        <v>339</v>
      </c>
      <c r="H57" s="496">
        <v>91666.9</v>
      </c>
      <c r="I57" s="495">
        <v>7522.1</v>
      </c>
      <c r="J57" s="56">
        <v>16816.5</v>
      </c>
      <c r="K57" s="56">
        <v>28214.9</v>
      </c>
      <c r="L57" s="233" t="s">
        <v>339</v>
      </c>
    </row>
    <row r="58" spans="1:12" x14ac:dyDescent="0.2">
      <c r="A58" s="493">
        <v>1445</v>
      </c>
      <c r="B58" s="497" t="s">
        <v>125</v>
      </c>
      <c r="C58" s="56">
        <v>77120</v>
      </c>
      <c r="D58" s="495">
        <v>7030</v>
      </c>
      <c r="E58" s="56">
        <v>9990</v>
      </c>
      <c r="F58" s="56">
        <v>13450</v>
      </c>
      <c r="G58" s="233" t="s">
        <v>339</v>
      </c>
      <c r="H58" s="496">
        <v>82518.399999999994</v>
      </c>
      <c r="I58" s="495">
        <v>7522.1</v>
      </c>
      <c r="J58" s="56">
        <v>11088.9</v>
      </c>
      <c r="K58" s="56">
        <v>16005.5</v>
      </c>
      <c r="L58" s="233" t="s">
        <v>339</v>
      </c>
    </row>
    <row r="59" spans="1:12" x14ac:dyDescent="0.2">
      <c r="A59" s="493">
        <v>1050</v>
      </c>
      <c r="B59" s="497" t="s">
        <v>813</v>
      </c>
      <c r="C59" s="56">
        <v>77120</v>
      </c>
      <c r="D59" s="495">
        <v>7030</v>
      </c>
      <c r="E59" s="56">
        <v>15150</v>
      </c>
      <c r="F59" s="56">
        <v>13450</v>
      </c>
      <c r="G59" s="233" t="s">
        <v>339</v>
      </c>
      <c r="H59" s="496">
        <v>82518.399999999994</v>
      </c>
      <c r="I59" s="495">
        <v>7522.1</v>
      </c>
      <c r="J59" s="56">
        <v>16816.5</v>
      </c>
      <c r="K59" s="56">
        <v>16005.5</v>
      </c>
      <c r="L59" s="233" t="s">
        <v>339</v>
      </c>
    </row>
    <row r="60" spans="1:12" x14ac:dyDescent="0.2">
      <c r="A60" s="493">
        <v>1700</v>
      </c>
      <c r="B60" s="497" t="s">
        <v>311</v>
      </c>
      <c r="C60" s="56">
        <v>65610</v>
      </c>
      <c r="D60" s="495">
        <v>7030</v>
      </c>
      <c r="E60" s="56">
        <v>9990</v>
      </c>
      <c r="F60" s="56">
        <v>13450</v>
      </c>
      <c r="G60" s="233" t="s">
        <v>339</v>
      </c>
      <c r="H60" s="496">
        <v>70202.7</v>
      </c>
      <c r="I60" s="495">
        <v>7522.1</v>
      </c>
      <c r="J60" s="56">
        <v>11088.9</v>
      </c>
      <c r="K60" s="56">
        <v>16005.5</v>
      </c>
      <c r="L60" s="233" t="s">
        <v>339</v>
      </c>
    </row>
    <row r="61" spans="1:12" x14ac:dyDescent="0.2">
      <c r="A61" s="493">
        <v>1575</v>
      </c>
      <c r="B61" s="497" t="s">
        <v>312</v>
      </c>
      <c r="C61" s="56">
        <v>65610</v>
      </c>
      <c r="D61" s="495">
        <v>7030</v>
      </c>
      <c r="E61" s="56">
        <v>9990</v>
      </c>
      <c r="F61" s="56">
        <v>13450</v>
      </c>
      <c r="G61" s="233" t="s">
        <v>339</v>
      </c>
      <c r="H61" s="496">
        <v>70202.7</v>
      </c>
      <c r="I61" s="495">
        <v>7522.1</v>
      </c>
      <c r="J61" s="56">
        <v>11088.9</v>
      </c>
      <c r="K61" s="56">
        <v>16005.5</v>
      </c>
      <c r="L61" s="233" t="s">
        <v>339</v>
      </c>
    </row>
    <row r="62" spans="1:12" x14ac:dyDescent="0.2">
      <c r="A62" s="493">
        <v>1380</v>
      </c>
      <c r="B62" s="497" t="s">
        <v>397</v>
      </c>
      <c r="C62" s="56">
        <v>96790</v>
      </c>
      <c r="D62" s="495">
        <v>7030</v>
      </c>
      <c r="E62" s="56">
        <v>9990</v>
      </c>
      <c r="F62" s="56">
        <v>11620</v>
      </c>
      <c r="G62" s="233" t="s">
        <v>339</v>
      </c>
      <c r="H62" s="496">
        <v>103565.3</v>
      </c>
      <c r="I62" s="495">
        <v>7522.1</v>
      </c>
      <c r="J62" s="56">
        <v>11088.9</v>
      </c>
      <c r="K62" s="56">
        <v>13827.8</v>
      </c>
      <c r="L62" s="233" t="s">
        <v>339</v>
      </c>
    </row>
    <row r="63" spans="1:12" x14ac:dyDescent="0.2">
      <c r="A63" s="493">
        <v>1855</v>
      </c>
      <c r="B63" s="497" t="s">
        <v>381</v>
      </c>
      <c r="C63" s="56">
        <v>77120</v>
      </c>
      <c r="D63" s="495">
        <v>7030</v>
      </c>
      <c r="E63" s="56">
        <v>9990</v>
      </c>
      <c r="F63" s="56">
        <v>13450</v>
      </c>
      <c r="G63" s="233" t="s">
        <v>339</v>
      </c>
      <c r="H63" s="496">
        <v>82518.399999999994</v>
      </c>
      <c r="I63" s="495">
        <v>7522.1</v>
      </c>
      <c r="J63" s="56">
        <v>11088.9</v>
      </c>
      <c r="K63" s="56">
        <v>16005.5</v>
      </c>
      <c r="L63" s="233" t="s">
        <v>339</v>
      </c>
    </row>
    <row r="64" spans="1:12" x14ac:dyDescent="0.2">
      <c r="A64" s="493">
        <v>1435</v>
      </c>
      <c r="B64" s="497" t="s">
        <v>382</v>
      </c>
      <c r="C64" s="56">
        <v>85670</v>
      </c>
      <c r="D64" s="495">
        <v>7030</v>
      </c>
      <c r="E64" s="56">
        <v>9990</v>
      </c>
      <c r="F64" s="56">
        <v>13450</v>
      </c>
      <c r="G64" s="233" t="s">
        <v>339</v>
      </c>
      <c r="H64" s="496">
        <v>91666.9</v>
      </c>
      <c r="I64" s="495">
        <v>7522.1</v>
      </c>
      <c r="J64" s="56">
        <v>11088.9</v>
      </c>
      <c r="K64" s="56">
        <v>16005.5</v>
      </c>
      <c r="L64" s="233" t="s">
        <v>339</v>
      </c>
    </row>
    <row r="65" spans="1:12" x14ac:dyDescent="0.2">
      <c r="A65" s="493">
        <v>1450</v>
      </c>
      <c r="B65" s="497" t="s">
        <v>57</v>
      </c>
      <c r="C65" s="56">
        <v>77120</v>
      </c>
      <c r="D65" s="495">
        <v>7030</v>
      </c>
      <c r="E65" s="56">
        <v>9990</v>
      </c>
      <c r="F65" s="56">
        <v>13450</v>
      </c>
      <c r="G65" s="233" t="s">
        <v>339</v>
      </c>
      <c r="H65" s="496">
        <v>82518.399999999994</v>
      </c>
      <c r="I65" s="495">
        <v>7522.1</v>
      </c>
      <c r="J65" s="56">
        <v>11088.9</v>
      </c>
      <c r="K65" s="56">
        <v>16005.5</v>
      </c>
      <c r="L65" s="233" t="s">
        <v>339</v>
      </c>
    </row>
    <row r="66" spans="1:12" x14ac:dyDescent="0.2">
      <c r="A66" s="493">
        <v>1405</v>
      </c>
      <c r="B66" s="497" t="s">
        <v>383</v>
      </c>
      <c r="C66" s="56">
        <v>96790</v>
      </c>
      <c r="D66" s="495">
        <v>7030</v>
      </c>
      <c r="E66" s="56">
        <v>9990</v>
      </c>
      <c r="F66" s="56">
        <v>13450</v>
      </c>
      <c r="G66" s="233" t="s">
        <v>339</v>
      </c>
      <c r="H66" s="496">
        <v>103565.3</v>
      </c>
      <c r="I66" s="495">
        <v>7522.1</v>
      </c>
      <c r="J66" s="56">
        <v>11088.9</v>
      </c>
      <c r="K66" s="56">
        <v>16005.5</v>
      </c>
      <c r="L66" s="233" t="s">
        <v>339</v>
      </c>
    </row>
    <row r="67" spans="1:12" x14ac:dyDescent="0.2">
      <c r="A67" s="493">
        <v>1049</v>
      </c>
      <c r="B67" s="497" t="s">
        <v>812</v>
      </c>
      <c r="C67" s="56">
        <v>85670</v>
      </c>
      <c r="D67" s="495">
        <v>7030</v>
      </c>
      <c r="E67" s="56">
        <v>13450</v>
      </c>
      <c r="F67" s="56">
        <v>13450</v>
      </c>
      <c r="G67" s="233" t="s">
        <v>339</v>
      </c>
      <c r="H67" s="496">
        <v>91666.9</v>
      </c>
      <c r="I67" s="495">
        <v>7522.1</v>
      </c>
      <c r="J67" s="56">
        <v>14929.5</v>
      </c>
      <c r="K67" s="56">
        <v>16005.5</v>
      </c>
      <c r="L67" s="233" t="s">
        <v>339</v>
      </c>
    </row>
    <row r="68" spans="1:12" x14ac:dyDescent="0.2">
      <c r="A68" s="493">
        <v>1415</v>
      </c>
      <c r="B68" s="497" t="s">
        <v>123</v>
      </c>
      <c r="C68" s="56">
        <v>85670</v>
      </c>
      <c r="D68" s="495">
        <v>7030</v>
      </c>
      <c r="E68" s="56">
        <v>9990</v>
      </c>
      <c r="F68" s="56">
        <v>13450</v>
      </c>
      <c r="G68" s="233" t="s">
        <v>339</v>
      </c>
      <c r="H68" s="496">
        <v>91666.9</v>
      </c>
      <c r="I68" s="495">
        <v>7522.1</v>
      </c>
      <c r="J68" s="56">
        <v>11088.9</v>
      </c>
      <c r="K68" s="56">
        <v>16005.5</v>
      </c>
      <c r="L68" s="233" t="s">
        <v>339</v>
      </c>
    </row>
    <row r="69" spans="1:12" x14ac:dyDescent="0.2">
      <c r="A69" s="493">
        <v>1350</v>
      </c>
      <c r="B69" s="497" t="s">
        <v>58</v>
      </c>
      <c r="C69" s="56">
        <v>85670</v>
      </c>
      <c r="D69" s="495">
        <v>7030</v>
      </c>
      <c r="E69" s="56">
        <v>9990</v>
      </c>
      <c r="F69" s="56">
        <v>11620</v>
      </c>
      <c r="G69" s="233" t="s">
        <v>339</v>
      </c>
      <c r="H69" s="496">
        <v>91666.9</v>
      </c>
      <c r="I69" s="495">
        <v>7522.1</v>
      </c>
      <c r="J69" s="56">
        <v>11088.9</v>
      </c>
      <c r="K69" s="56">
        <v>13827.8</v>
      </c>
      <c r="L69" s="233" t="s">
        <v>339</v>
      </c>
    </row>
    <row r="70" spans="1:12" x14ac:dyDescent="0.2">
      <c r="A70" s="493">
        <v>1440</v>
      </c>
      <c r="B70" s="497" t="s">
        <v>384</v>
      </c>
      <c r="C70" s="56">
        <v>77120</v>
      </c>
      <c r="D70" s="495">
        <v>7030</v>
      </c>
      <c r="E70" s="56">
        <v>13450</v>
      </c>
      <c r="F70" s="56">
        <v>18760</v>
      </c>
      <c r="G70" s="233" t="s">
        <v>339</v>
      </c>
      <c r="H70" s="496">
        <v>82518.399999999994</v>
      </c>
      <c r="I70" s="495">
        <v>7522.1</v>
      </c>
      <c r="J70" s="56">
        <v>14929.5</v>
      </c>
      <c r="K70" s="56">
        <v>22324.400000000001</v>
      </c>
      <c r="L70" s="233" t="s">
        <v>339</v>
      </c>
    </row>
    <row r="71" spans="1:12" x14ac:dyDescent="0.2">
      <c r="A71" s="493">
        <v>1410</v>
      </c>
      <c r="B71" s="497" t="s">
        <v>59</v>
      </c>
      <c r="C71" s="56">
        <v>85670</v>
      </c>
      <c r="D71" s="495">
        <v>7030</v>
      </c>
      <c r="E71" s="56">
        <v>9990</v>
      </c>
      <c r="F71" s="56">
        <v>13450</v>
      </c>
      <c r="G71" s="233" t="s">
        <v>339</v>
      </c>
      <c r="H71" s="496">
        <v>91666.9</v>
      </c>
      <c r="I71" s="495">
        <v>7522.1</v>
      </c>
      <c r="J71" s="56">
        <v>11088.9</v>
      </c>
      <c r="K71" s="56">
        <v>16005.5</v>
      </c>
      <c r="L71" s="233" t="s">
        <v>339</v>
      </c>
    </row>
    <row r="72" spans="1:12" x14ac:dyDescent="0.2">
      <c r="A72" s="493">
        <v>1360</v>
      </c>
      <c r="B72" s="497" t="s">
        <v>385</v>
      </c>
      <c r="C72" s="56">
        <v>77120</v>
      </c>
      <c r="D72" s="495">
        <v>7030</v>
      </c>
      <c r="E72" s="56">
        <v>9990</v>
      </c>
      <c r="F72" s="56">
        <v>13450</v>
      </c>
      <c r="G72" s="233" t="s">
        <v>339</v>
      </c>
      <c r="H72" s="496">
        <v>82518.399999999994</v>
      </c>
      <c r="I72" s="495">
        <v>7522.1</v>
      </c>
      <c r="J72" s="56">
        <v>11088.9</v>
      </c>
      <c r="K72" s="56">
        <v>16005.5</v>
      </c>
      <c r="L72" s="233" t="s">
        <v>339</v>
      </c>
    </row>
    <row r="73" spans="1:12" x14ac:dyDescent="0.2">
      <c r="A73" s="493">
        <v>1370</v>
      </c>
      <c r="B73" s="497" t="s">
        <v>386</v>
      </c>
      <c r="C73" s="56">
        <v>77120</v>
      </c>
      <c r="D73" s="495">
        <v>7030</v>
      </c>
      <c r="E73" s="56">
        <v>9990</v>
      </c>
      <c r="F73" s="56">
        <v>13450</v>
      </c>
      <c r="G73" s="233" t="s">
        <v>339</v>
      </c>
      <c r="H73" s="496">
        <v>82518.399999999994</v>
      </c>
      <c r="I73" s="495">
        <v>7522.1</v>
      </c>
      <c r="J73" s="56">
        <v>11088.9</v>
      </c>
      <c r="K73" s="56">
        <v>16005.5</v>
      </c>
      <c r="L73" s="233" t="s">
        <v>339</v>
      </c>
    </row>
    <row r="74" spans="1:12" x14ac:dyDescent="0.2">
      <c r="A74" s="493">
        <v>1340</v>
      </c>
      <c r="B74" s="497" t="s">
        <v>387</v>
      </c>
      <c r="C74" s="56">
        <v>85670</v>
      </c>
      <c r="D74" s="495">
        <v>7030</v>
      </c>
      <c r="E74" s="56">
        <v>13450</v>
      </c>
      <c r="F74" s="56">
        <v>18760</v>
      </c>
      <c r="G74" s="233" t="s">
        <v>339</v>
      </c>
      <c r="H74" s="496">
        <v>91666.9</v>
      </c>
      <c r="I74" s="495">
        <v>7522.1</v>
      </c>
      <c r="J74" s="56">
        <v>14929.5</v>
      </c>
      <c r="K74" s="56">
        <v>22324.400000000001</v>
      </c>
      <c r="L74" s="233" t="s">
        <v>339</v>
      </c>
    </row>
    <row r="75" spans="1:12" x14ac:dyDescent="0.2">
      <c r="A75" s="493">
        <v>1425</v>
      </c>
      <c r="B75" s="497" t="s">
        <v>60</v>
      </c>
      <c r="C75" s="56">
        <v>85670</v>
      </c>
      <c r="D75" s="495">
        <v>7030</v>
      </c>
      <c r="E75" s="56">
        <v>9990</v>
      </c>
      <c r="F75" s="56">
        <v>13450</v>
      </c>
      <c r="G75" s="233" t="s">
        <v>339</v>
      </c>
      <c r="H75" s="496">
        <v>91666.9</v>
      </c>
      <c r="I75" s="495">
        <v>7522.1</v>
      </c>
      <c r="J75" s="56">
        <v>11088.9</v>
      </c>
      <c r="K75" s="56">
        <v>16005.5</v>
      </c>
      <c r="L75" s="233" t="s">
        <v>339</v>
      </c>
    </row>
    <row r="76" spans="1:12" x14ac:dyDescent="0.2">
      <c r="A76" s="493">
        <v>1390</v>
      </c>
      <c r="B76" s="497" t="s">
        <v>134</v>
      </c>
      <c r="C76" s="56">
        <v>77120</v>
      </c>
      <c r="D76" s="495">
        <v>7030</v>
      </c>
      <c r="E76" s="56">
        <v>9990</v>
      </c>
      <c r="F76" s="56">
        <v>13450</v>
      </c>
      <c r="G76" s="233" t="s">
        <v>339</v>
      </c>
      <c r="H76" s="496">
        <v>82518.399999999994</v>
      </c>
      <c r="I76" s="495">
        <v>7522.1</v>
      </c>
      <c r="J76" s="56">
        <v>11088.9</v>
      </c>
      <c r="K76" s="56">
        <v>16005.5</v>
      </c>
      <c r="L76" s="233" t="s">
        <v>339</v>
      </c>
    </row>
    <row r="77" spans="1:12" x14ac:dyDescent="0.2">
      <c r="A77" s="493">
        <v>1420</v>
      </c>
      <c r="B77" s="497" t="s">
        <v>451</v>
      </c>
      <c r="C77" s="56">
        <v>85670</v>
      </c>
      <c r="D77" s="495">
        <v>7030</v>
      </c>
      <c r="E77" s="56">
        <v>9990</v>
      </c>
      <c r="F77" s="56">
        <v>13450</v>
      </c>
      <c r="G77" s="233" t="s">
        <v>339</v>
      </c>
      <c r="H77" s="496">
        <v>91666.9</v>
      </c>
      <c r="I77" s="495">
        <v>7522.1</v>
      </c>
      <c r="J77" s="56">
        <v>11088.9</v>
      </c>
      <c r="K77" s="56">
        <v>16005.5</v>
      </c>
      <c r="L77" s="233" t="s">
        <v>339</v>
      </c>
    </row>
    <row r="78" spans="1:12" x14ac:dyDescent="0.2">
      <c r="A78" s="493">
        <v>1515</v>
      </c>
      <c r="B78" s="497" t="s">
        <v>499</v>
      </c>
      <c r="C78" s="56">
        <v>85670</v>
      </c>
      <c r="D78" s="495">
        <v>7030</v>
      </c>
      <c r="E78" s="56">
        <v>9990</v>
      </c>
      <c r="F78" s="56">
        <v>18760</v>
      </c>
      <c r="G78" s="233" t="s">
        <v>339</v>
      </c>
      <c r="H78" s="496">
        <v>91666.9</v>
      </c>
      <c r="I78" s="495">
        <v>7522.1</v>
      </c>
      <c r="J78" s="56">
        <v>11088.9</v>
      </c>
      <c r="K78" s="56">
        <v>22324.400000000001</v>
      </c>
      <c r="L78" s="233" t="s">
        <v>339</v>
      </c>
    </row>
    <row r="79" spans="1:12" x14ac:dyDescent="0.2">
      <c r="A79" s="493">
        <v>1530</v>
      </c>
      <c r="B79" s="497" t="s">
        <v>501</v>
      </c>
      <c r="C79" s="56">
        <v>107610</v>
      </c>
      <c r="D79" s="495">
        <v>7030</v>
      </c>
      <c r="E79" s="56">
        <v>16650</v>
      </c>
      <c r="F79" s="56">
        <v>29970</v>
      </c>
      <c r="G79" s="233" t="s">
        <v>339</v>
      </c>
      <c r="H79" s="496">
        <v>115142.7</v>
      </c>
      <c r="I79" s="495">
        <v>7522.1</v>
      </c>
      <c r="J79" s="56">
        <v>18481.5</v>
      </c>
      <c r="K79" s="56">
        <v>35664.300000000003</v>
      </c>
      <c r="L79" s="233" t="s">
        <v>339</v>
      </c>
    </row>
    <row r="80" spans="1:12" x14ac:dyDescent="0.2">
      <c r="A80" s="493">
        <v>1520</v>
      </c>
      <c r="B80" s="497" t="s">
        <v>503</v>
      </c>
      <c r="C80" s="56">
        <v>107610</v>
      </c>
      <c r="D80" s="495">
        <v>7030</v>
      </c>
      <c r="E80" s="56">
        <v>9990</v>
      </c>
      <c r="F80" s="56">
        <v>18760</v>
      </c>
      <c r="G80" s="233" t="s">
        <v>339</v>
      </c>
      <c r="H80" s="496">
        <v>115142.7</v>
      </c>
      <c r="I80" s="495">
        <v>7522.1</v>
      </c>
      <c r="J80" s="56">
        <v>11088.9</v>
      </c>
      <c r="K80" s="56">
        <v>22324.400000000001</v>
      </c>
      <c r="L80" s="233" t="s">
        <v>339</v>
      </c>
    </row>
    <row r="81" spans="1:12" x14ac:dyDescent="0.2">
      <c r="A81" s="493">
        <v>1495</v>
      </c>
      <c r="B81" s="497" t="s">
        <v>506</v>
      </c>
      <c r="C81" s="56">
        <v>96790</v>
      </c>
      <c r="D81" s="495">
        <v>7030</v>
      </c>
      <c r="E81" s="56">
        <v>9990</v>
      </c>
      <c r="F81" s="56">
        <v>18760</v>
      </c>
      <c r="G81" s="233" t="s">
        <v>339</v>
      </c>
      <c r="H81" s="496">
        <v>103565.3</v>
      </c>
      <c r="I81" s="495">
        <v>7522.1</v>
      </c>
      <c r="J81" s="56">
        <v>11088.9</v>
      </c>
      <c r="K81" s="56">
        <v>22324.400000000001</v>
      </c>
      <c r="L81" s="233" t="s">
        <v>339</v>
      </c>
    </row>
    <row r="82" spans="1:12" x14ac:dyDescent="0.2">
      <c r="A82" s="493">
        <v>1054</v>
      </c>
      <c r="B82" s="497" t="s">
        <v>817</v>
      </c>
      <c r="C82" s="56">
        <v>96790</v>
      </c>
      <c r="D82" s="495">
        <v>7030</v>
      </c>
      <c r="E82" s="56">
        <v>11790</v>
      </c>
      <c r="F82" s="56">
        <v>18760</v>
      </c>
      <c r="G82" s="233" t="s">
        <v>339</v>
      </c>
      <c r="H82" s="496">
        <v>103565.3</v>
      </c>
      <c r="I82" s="495">
        <v>7522.1</v>
      </c>
      <c r="J82" s="56">
        <v>13086.9</v>
      </c>
      <c r="K82" s="56">
        <v>22324.400000000001</v>
      </c>
      <c r="L82" s="233" t="s">
        <v>339</v>
      </c>
    </row>
    <row r="83" spans="1:12" x14ac:dyDescent="0.2">
      <c r="A83" s="493">
        <v>1525</v>
      </c>
      <c r="B83" s="497" t="s">
        <v>54</v>
      </c>
      <c r="C83" s="56">
        <v>85670</v>
      </c>
      <c r="D83" s="495">
        <v>7030</v>
      </c>
      <c r="E83" s="56">
        <v>9990</v>
      </c>
      <c r="F83" s="56">
        <v>18760</v>
      </c>
      <c r="G83" s="233" t="s">
        <v>339</v>
      </c>
      <c r="H83" s="496">
        <v>91666.9</v>
      </c>
      <c r="I83" s="495">
        <v>7522.1</v>
      </c>
      <c r="J83" s="56">
        <v>11088.9</v>
      </c>
      <c r="K83" s="56">
        <v>22324.400000000001</v>
      </c>
      <c r="L83" s="233" t="s">
        <v>339</v>
      </c>
    </row>
    <row r="84" spans="1:12" x14ac:dyDescent="0.2">
      <c r="A84" s="493">
        <v>1470</v>
      </c>
      <c r="B84" s="497" t="s">
        <v>238</v>
      </c>
      <c r="C84" s="56">
        <v>77120</v>
      </c>
      <c r="D84" s="495">
        <v>7030</v>
      </c>
      <c r="E84" s="56">
        <v>16650</v>
      </c>
      <c r="F84" s="56">
        <v>29970</v>
      </c>
      <c r="G84" s="233" t="s">
        <v>339</v>
      </c>
      <c r="H84" s="496">
        <v>82518.399999999994</v>
      </c>
      <c r="I84" s="495">
        <v>7522.1</v>
      </c>
      <c r="J84" s="56">
        <v>18481.5</v>
      </c>
      <c r="K84" s="56">
        <v>35664.300000000003</v>
      </c>
      <c r="L84" s="233" t="s">
        <v>339</v>
      </c>
    </row>
    <row r="85" spans="1:12" x14ac:dyDescent="0.2">
      <c r="A85" s="493">
        <v>1465</v>
      </c>
      <c r="B85" s="497" t="s">
        <v>380</v>
      </c>
      <c r="C85" s="56">
        <v>85670</v>
      </c>
      <c r="D85" s="495">
        <v>7030</v>
      </c>
      <c r="E85" s="56">
        <v>9990</v>
      </c>
      <c r="F85" s="56">
        <v>18760</v>
      </c>
      <c r="G85" s="233" t="s">
        <v>339</v>
      </c>
      <c r="H85" s="496">
        <v>91666.9</v>
      </c>
      <c r="I85" s="495">
        <v>7522.1</v>
      </c>
      <c r="J85" s="56">
        <v>11088.9</v>
      </c>
      <c r="K85" s="56">
        <v>22324.400000000001</v>
      </c>
      <c r="L85" s="233" t="s">
        <v>339</v>
      </c>
    </row>
    <row r="86" spans="1:12" x14ac:dyDescent="0.2">
      <c r="A86" s="493">
        <v>1820</v>
      </c>
      <c r="B86" s="497" t="s">
        <v>232</v>
      </c>
      <c r="C86" s="56">
        <v>77120</v>
      </c>
      <c r="D86" s="495">
        <v>7030</v>
      </c>
      <c r="E86" s="56">
        <v>9990</v>
      </c>
      <c r="F86" s="56">
        <v>13450</v>
      </c>
      <c r="G86" s="233" t="s">
        <v>339</v>
      </c>
      <c r="H86" s="496">
        <v>82518.399999999994</v>
      </c>
      <c r="I86" s="495">
        <v>7522.1</v>
      </c>
      <c r="J86" s="56">
        <v>11088.9</v>
      </c>
      <c r="K86" s="56">
        <v>16005.5</v>
      </c>
      <c r="L86" s="233" t="s">
        <v>339</v>
      </c>
    </row>
    <row r="87" spans="1:12" x14ac:dyDescent="0.2">
      <c r="A87" s="493">
        <v>1140</v>
      </c>
      <c r="B87" s="497" t="s">
        <v>324</v>
      </c>
      <c r="C87" s="56">
        <v>85670</v>
      </c>
      <c r="D87" s="495">
        <v>7030</v>
      </c>
      <c r="E87" s="56">
        <v>9990</v>
      </c>
      <c r="F87" s="56">
        <v>13450</v>
      </c>
      <c r="G87" s="233" t="s">
        <v>339</v>
      </c>
      <c r="H87" s="496">
        <v>91666.9</v>
      </c>
      <c r="I87" s="495">
        <v>7522.1</v>
      </c>
      <c r="J87" s="56">
        <v>11088.9</v>
      </c>
      <c r="K87" s="56">
        <v>16005.5</v>
      </c>
      <c r="L87" s="233" t="s">
        <v>339</v>
      </c>
    </row>
    <row r="88" spans="1:12" x14ac:dyDescent="0.2">
      <c r="A88" s="493">
        <v>1195</v>
      </c>
      <c r="B88" s="497" t="s">
        <v>325</v>
      </c>
      <c r="C88" s="56">
        <v>96790</v>
      </c>
      <c r="D88" s="495">
        <v>7030</v>
      </c>
      <c r="E88" s="56">
        <v>9990</v>
      </c>
      <c r="F88" s="56">
        <v>13450</v>
      </c>
      <c r="G88" s="233" t="s">
        <v>339</v>
      </c>
      <c r="H88" s="496">
        <v>103565.3</v>
      </c>
      <c r="I88" s="495">
        <v>7522.1</v>
      </c>
      <c r="J88" s="56">
        <v>11088.9</v>
      </c>
      <c r="K88" s="56">
        <v>16005.5</v>
      </c>
      <c r="L88" s="233" t="s">
        <v>339</v>
      </c>
    </row>
    <row r="89" spans="1:12" x14ac:dyDescent="0.2">
      <c r="A89" s="493">
        <v>1170</v>
      </c>
      <c r="B89" s="497" t="s">
        <v>136</v>
      </c>
      <c r="C89" s="56">
        <v>77120</v>
      </c>
      <c r="D89" s="495">
        <v>7030</v>
      </c>
      <c r="E89" s="56">
        <v>9990</v>
      </c>
      <c r="F89" s="56">
        <v>13450</v>
      </c>
      <c r="G89" s="233" t="s">
        <v>339</v>
      </c>
      <c r="H89" s="496">
        <v>82518.399999999994</v>
      </c>
      <c r="I89" s="495">
        <v>7522.1</v>
      </c>
      <c r="J89" s="56">
        <v>11088.9</v>
      </c>
      <c r="K89" s="56">
        <v>16005.5</v>
      </c>
      <c r="L89" s="233" t="s">
        <v>339</v>
      </c>
    </row>
    <row r="90" spans="1:12" x14ac:dyDescent="0.2">
      <c r="A90" s="493">
        <v>1055</v>
      </c>
      <c r="B90" s="497" t="s">
        <v>818</v>
      </c>
      <c r="C90" s="56">
        <v>85670</v>
      </c>
      <c r="D90" s="495">
        <v>7030</v>
      </c>
      <c r="E90" s="56">
        <v>11790</v>
      </c>
      <c r="F90" s="56">
        <v>18760</v>
      </c>
      <c r="G90" s="233" t="s">
        <v>339</v>
      </c>
      <c r="H90" s="496">
        <v>91666.9</v>
      </c>
      <c r="I90" s="495">
        <v>7522.1</v>
      </c>
      <c r="J90" s="56">
        <v>13086.9</v>
      </c>
      <c r="K90" s="56">
        <v>22324.400000000001</v>
      </c>
      <c r="L90" s="233" t="s">
        <v>339</v>
      </c>
    </row>
    <row r="91" spans="1:12" x14ac:dyDescent="0.2">
      <c r="A91" s="493">
        <v>1145</v>
      </c>
      <c r="B91" s="497" t="s">
        <v>507</v>
      </c>
      <c r="C91" s="56">
        <v>77120</v>
      </c>
      <c r="D91" s="495">
        <v>7030</v>
      </c>
      <c r="E91" s="56">
        <v>9990</v>
      </c>
      <c r="F91" s="56">
        <v>13450</v>
      </c>
      <c r="G91" s="233" t="s">
        <v>339</v>
      </c>
      <c r="H91" s="496">
        <v>82518.399999999994</v>
      </c>
      <c r="I91" s="495">
        <v>7522.1</v>
      </c>
      <c r="J91" s="56">
        <v>11088.9</v>
      </c>
      <c r="K91" s="56">
        <v>16005.5</v>
      </c>
      <c r="L91" s="233" t="s">
        <v>339</v>
      </c>
    </row>
    <row r="92" spans="1:12" x14ac:dyDescent="0.2">
      <c r="A92" s="493">
        <v>1190</v>
      </c>
      <c r="B92" s="497" t="s">
        <v>137</v>
      </c>
      <c r="C92" s="56">
        <v>96790</v>
      </c>
      <c r="D92" s="495">
        <v>7030</v>
      </c>
      <c r="E92" s="56">
        <v>9990</v>
      </c>
      <c r="F92" s="56">
        <v>13450</v>
      </c>
      <c r="G92" s="233" t="s">
        <v>339</v>
      </c>
      <c r="H92" s="496">
        <v>103565.3</v>
      </c>
      <c r="I92" s="495">
        <v>7522.1</v>
      </c>
      <c r="J92" s="56">
        <v>11088.9</v>
      </c>
      <c r="K92" s="56">
        <v>16005.5</v>
      </c>
      <c r="L92" s="233" t="s">
        <v>339</v>
      </c>
    </row>
    <row r="93" spans="1:12" x14ac:dyDescent="0.2">
      <c r="A93" s="493">
        <v>1180</v>
      </c>
      <c r="B93" s="497" t="s">
        <v>346</v>
      </c>
      <c r="C93" s="56">
        <v>85670</v>
      </c>
      <c r="D93" s="495">
        <v>7030</v>
      </c>
      <c r="E93" s="56">
        <v>9990</v>
      </c>
      <c r="F93" s="56">
        <v>13450</v>
      </c>
      <c r="G93" s="233" t="s">
        <v>339</v>
      </c>
      <c r="H93" s="496">
        <v>91666.9</v>
      </c>
      <c r="I93" s="495">
        <v>7522.1</v>
      </c>
      <c r="J93" s="56">
        <v>11088.9</v>
      </c>
      <c r="K93" s="56">
        <v>16005.5</v>
      </c>
      <c r="L93" s="233" t="s">
        <v>339</v>
      </c>
    </row>
    <row r="94" spans="1:12" x14ac:dyDescent="0.2">
      <c r="A94" s="493">
        <v>1760</v>
      </c>
      <c r="B94" s="497" t="s">
        <v>233</v>
      </c>
      <c r="C94" s="56">
        <v>77120</v>
      </c>
      <c r="D94" s="495">
        <v>7030</v>
      </c>
      <c r="E94" s="56">
        <v>9990</v>
      </c>
      <c r="F94" s="56">
        <v>23710</v>
      </c>
      <c r="G94" s="233" t="s">
        <v>339</v>
      </c>
      <c r="H94" s="496">
        <v>82518.399999999994</v>
      </c>
      <c r="I94" s="495">
        <v>7522.1</v>
      </c>
      <c r="J94" s="56">
        <v>11088.9</v>
      </c>
      <c r="K94" s="56">
        <v>28214.9</v>
      </c>
      <c r="L94" s="233" t="s">
        <v>339</v>
      </c>
    </row>
    <row r="95" spans="1:12" x14ac:dyDescent="0.2">
      <c r="A95" s="493">
        <v>1315</v>
      </c>
      <c r="B95" s="497" t="s">
        <v>347</v>
      </c>
      <c r="C95" s="56">
        <v>96790</v>
      </c>
      <c r="D95" s="495">
        <v>7030</v>
      </c>
      <c r="E95" s="56">
        <v>11790</v>
      </c>
      <c r="F95" s="56">
        <v>18760</v>
      </c>
      <c r="G95" s="233" t="s">
        <v>339</v>
      </c>
      <c r="H95" s="496">
        <v>103565.3</v>
      </c>
      <c r="I95" s="495">
        <v>7522.1</v>
      </c>
      <c r="J95" s="56">
        <v>13086.9</v>
      </c>
      <c r="K95" s="56">
        <v>22324.400000000001</v>
      </c>
      <c r="L95" s="233" t="s">
        <v>339</v>
      </c>
    </row>
    <row r="96" spans="1:12" x14ac:dyDescent="0.2">
      <c r="A96" s="493">
        <v>1290</v>
      </c>
      <c r="B96" s="497" t="s">
        <v>348</v>
      </c>
      <c r="C96" s="56">
        <v>65610</v>
      </c>
      <c r="D96" s="495">
        <v>7030</v>
      </c>
      <c r="E96" s="56">
        <v>9990</v>
      </c>
      <c r="F96" s="56">
        <v>13450</v>
      </c>
      <c r="G96" s="233" t="s">
        <v>339</v>
      </c>
      <c r="H96" s="496">
        <v>70202.7</v>
      </c>
      <c r="I96" s="495">
        <v>7522.1</v>
      </c>
      <c r="J96" s="56">
        <v>11088.9</v>
      </c>
      <c r="K96" s="56">
        <v>16005.5</v>
      </c>
      <c r="L96" s="233" t="s">
        <v>339</v>
      </c>
    </row>
    <row r="97" spans="1:12" x14ac:dyDescent="0.2">
      <c r="A97" s="493">
        <v>1310</v>
      </c>
      <c r="B97" s="497" t="s">
        <v>349</v>
      </c>
      <c r="C97" s="56">
        <v>65610</v>
      </c>
      <c r="D97" s="495">
        <v>7030</v>
      </c>
      <c r="E97" s="56">
        <v>11790</v>
      </c>
      <c r="F97" s="56">
        <v>18760</v>
      </c>
      <c r="G97" s="233" t="s">
        <v>339</v>
      </c>
      <c r="H97" s="496">
        <v>70202.7</v>
      </c>
      <c r="I97" s="495">
        <v>7522.1</v>
      </c>
      <c r="J97" s="56">
        <v>13086.9</v>
      </c>
      <c r="K97" s="56">
        <v>22324.400000000001</v>
      </c>
      <c r="L97" s="233" t="s">
        <v>339</v>
      </c>
    </row>
    <row r="98" spans="1:12" x14ac:dyDescent="0.2">
      <c r="A98" s="493">
        <v>1740</v>
      </c>
      <c r="B98" s="497" t="s">
        <v>240</v>
      </c>
      <c r="C98" s="56">
        <v>65610</v>
      </c>
      <c r="D98" s="495">
        <v>7030</v>
      </c>
      <c r="E98" s="56">
        <v>9990</v>
      </c>
      <c r="F98" s="56">
        <v>13450</v>
      </c>
      <c r="G98" s="233" t="s">
        <v>339</v>
      </c>
      <c r="H98" s="496">
        <v>70202.7</v>
      </c>
      <c r="I98" s="495">
        <v>7522.1</v>
      </c>
      <c r="J98" s="56">
        <v>11088.9</v>
      </c>
      <c r="K98" s="56">
        <v>16005.5</v>
      </c>
      <c r="L98" s="233" t="s">
        <v>339</v>
      </c>
    </row>
    <row r="99" spans="1:12" x14ac:dyDescent="0.2">
      <c r="A99" s="493">
        <v>1860</v>
      </c>
      <c r="B99" s="497" t="s">
        <v>350</v>
      </c>
      <c r="C99" s="56">
        <v>77120</v>
      </c>
      <c r="D99" s="495">
        <v>7030</v>
      </c>
      <c r="E99" s="56">
        <v>9990</v>
      </c>
      <c r="F99" s="56">
        <v>13450</v>
      </c>
      <c r="G99" s="233" t="s">
        <v>339</v>
      </c>
      <c r="H99" s="496">
        <v>82518.399999999994</v>
      </c>
      <c r="I99" s="495">
        <v>7522.1</v>
      </c>
      <c r="J99" s="56">
        <v>11088.9</v>
      </c>
      <c r="K99" s="56">
        <v>16005.5</v>
      </c>
      <c r="L99" s="233" t="s">
        <v>339</v>
      </c>
    </row>
    <row r="100" spans="1:12" x14ac:dyDescent="0.2">
      <c r="A100" s="493">
        <v>1155</v>
      </c>
      <c r="B100" s="497" t="s">
        <v>351</v>
      </c>
      <c r="C100" s="56">
        <v>107610</v>
      </c>
      <c r="D100" s="495">
        <v>7030</v>
      </c>
      <c r="E100" s="56">
        <v>9990</v>
      </c>
      <c r="F100" s="56">
        <v>13450</v>
      </c>
      <c r="G100" s="233" t="s">
        <v>339</v>
      </c>
      <c r="H100" s="496">
        <v>115142.7</v>
      </c>
      <c r="I100" s="495">
        <v>7522.1</v>
      </c>
      <c r="J100" s="56">
        <v>11088.9</v>
      </c>
      <c r="K100" s="56">
        <v>16005.5</v>
      </c>
      <c r="L100" s="233" t="s">
        <v>339</v>
      </c>
    </row>
    <row r="101" spans="1:12" x14ac:dyDescent="0.2">
      <c r="A101" s="493">
        <v>1325</v>
      </c>
      <c r="B101" s="497" t="s">
        <v>103</v>
      </c>
      <c r="C101" s="56">
        <v>85670</v>
      </c>
      <c r="D101" s="495">
        <v>7030</v>
      </c>
      <c r="E101" s="56">
        <v>9990</v>
      </c>
      <c r="F101" s="56">
        <v>13450</v>
      </c>
      <c r="G101" s="233" t="s">
        <v>339</v>
      </c>
      <c r="H101" s="496">
        <v>91666.9</v>
      </c>
      <c r="I101" s="495">
        <v>7522.1</v>
      </c>
      <c r="J101" s="56">
        <v>11088.9</v>
      </c>
      <c r="K101" s="56">
        <v>16005.5</v>
      </c>
      <c r="L101" s="233" t="s">
        <v>339</v>
      </c>
    </row>
    <row r="102" spans="1:12" x14ac:dyDescent="0.2">
      <c r="A102" s="493">
        <v>1335</v>
      </c>
      <c r="B102" s="497" t="s">
        <v>55</v>
      </c>
      <c r="C102" s="56">
        <v>85670</v>
      </c>
      <c r="D102" s="495">
        <v>7030</v>
      </c>
      <c r="E102" s="56">
        <v>9990</v>
      </c>
      <c r="F102" s="56">
        <v>13450</v>
      </c>
      <c r="G102" s="233" t="s">
        <v>339</v>
      </c>
      <c r="H102" s="496">
        <v>91666.9</v>
      </c>
      <c r="I102" s="495">
        <v>7522.1</v>
      </c>
      <c r="J102" s="56">
        <v>11088.9</v>
      </c>
      <c r="K102" s="56">
        <v>16005.5</v>
      </c>
      <c r="L102" s="233" t="s">
        <v>339</v>
      </c>
    </row>
    <row r="103" spans="1:12" x14ac:dyDescent="0.2">
      <c r="A103" s="493">
        <v>39</v>
      </c>
      <c r="B103" s="497" t="s">
        <v>401</v>
      </c>
      <c r="C103" s="56">
        <v>77120</v>
      </c>
      <c r="D103" s="495">
        <v>7030</v>
      </c>
      <c r="E103" s="56">
        <v>9990</v>
      </c>
      <c r="F103" s="56">
        <v>13450</v>
      </c>
      <c r="G103" s="233" t="s">
        <v>339</v>
      </c>
      <c r="H103" s="496">
        <v>82518.399999999994</v>
      </c>
      <c r="I103" s="495">
        <v>7522.1</v>
      </c>
      <c r="J103" s="56">
        <v>11088.9</v>
      </c>
      <c r="K103" s="56">
        <v>16005.5</v>
      </c>
      <c r="L103" s="233" t="s">
        <v>339</v>
      </c>
    </row>
    <row r="104" spans="1:12" x14ac:dyDescent="0.2">
      <c r="A104" s="493">
        <v>1120</v>
      </c>
      <c r="B104" s="497" t="s">
        <v>352</v>
      </c>
      <c r="C104" s="56">
        <v>77120</v>
      </c>
      <c r="D104" s="495">
        <v>7030</v>
      </c>
      <c r="E104" s="56">
        <v>9990</v>
      </c>
      <c r="F104" s="56">
        <v>13450</v>
      </c>
      <c r="G104" s="233" t="s">
        <v>339</v>
      </c>
      <c r="H104" s="496">
        <v>82518.399999999994</v>
      </c>
      <c r="I104" s="495">
        <v>7522.1</v>
      </c>
      <c r="J104" s="56">
        <v>11088.9</v>
      </c>
      <c r="K104" s="56">
        <v>16005.5</v>
      </c>
      <c r="L104" s="233" t="s">
        <v>339</v>
      </c>
    </row>
    <row r="105" spans="1:12" x14ac:dyDescent="0.2">
      <c r="A105" s="493">
        <v>1125</v>
      </c>
      <c r="B105" s="497" t="s">
        <v>104</v>
      </c>
      <c r="C105" s="56">
        <v>85670</v>
      </c>
      <c r="D105" s="495">
        <v>7030</v>
      </c>
      <c r="E105" s="56">
        <v>9990</v>
      </c>
      <c r="F105" s="56">
        <v>13450</v>
      </c>
      <c r="G105" s="233" t="s">
        <v>339</v>
      </c>
      <c r="H105" s="496">
        <v>91666.9</v>
      </c>
      <c r="I105" s="495">
        <v>7522.1</v>
      </c>
      <c r="J105" s="56">
        <v>11088.9</v>
      </c>
      <c r="K105" s="56">
        <v>16005.5</v>
      </c>
      <c r="L105" s="233" t="s">
        <v>339</v>
      </c>
    </row>
    <row r="106" spans="1:12" x14ac:dyDescent="0.2">
      <c r="A106" s="493">
        <v>1135</v>
      </c>
      <c r="B106" s="497" t="s">
        <v>870</v>
      </c>
      <c r="C106" s="56">
        <v>96790</v>
      </c>
      <c r="D106" s="495">
        <v>7030</v>
      </c>
      <c r="E106" s="56">
        <v>16650</v>
      </c>
      <c r="F106" s="56">
        <v>23710</v>
      </c>
      <c r="G106" s="233" t="s">
        <v>339</v>
      </c>
      <c r="H106" s="496">
        <v>103565.3</v>
      </c>
      <c r="I106" s="495">
        <v>7522.1</v>
      </c>
      <c r="J106" s="56">
        <v>18481.5</v>
      </c>
      <c r="K106" s="56">
        <v>28214.9</v>
      </c>
      <c r="L106" s="233" t="s">
        <v>339</v>
      </c>
    </row>
    <row r="107" spans="1:12" x14ac:dyDescent="0.2">
      <c r="A107" s="493">
        <v>1870</v>
      </c>
      <c r="B107" s="497" t="s">
        <v>970</v>
      </c>
      <c r="C107" s="56">
        <v>77120</v>
      </c>
      <c r="D107" s="495">
        <v>7030</v>
      </c>
      <c r="E107" s="56">
        <v>9990</v>
      </c>
      <c r="F107" s="56">
        <v>13450</v>
      </c>
      <c r="G107" s="233" t="s">
        <v>339</v>
      </c>
      <c r="H107" s="496">
        <v>82518.399999999994</v>
      </c>
      <c r="I107" s="495">
        <v>7522.1</v>
      </c>
      <c r="J107" s="56">
        <v>11088.9</v>
      </c>
      <c r="K107" s="56">
        <v>16005.5</v>
      </c>
      <c r="L107" s="233" t="s">
        <v>339</v>
      </c>
    </row>
    <row r="108" spans="1:12" x14ac:dyDescent="0.2">
      <c r="A108" s="493">
        <v>1110</v>
      </c>
      <c r="B108" s="497" t="s">
        <v>105</v>
      </c>
      <c r="C108" s="56">
        <v>96790</v>
      </c>
      <c r="D108" s="495">
        <v>7030</v>
      </c>
      <c r="E108" s="56">
        <v>9990</v>
      </c>
      <c r="F108" s="56">
        <v>13450</v>
      </c>
      <c r="G108" s="233" t="s">
        <v>339</v>
      </c>
      <c r="H108" s="496">
        <v>103565.3</v>
      </c>
      <c r="I108" s="495">
        <v>7522.1</v>
      </c>
      <c r="J108" s="56">
        <v>11088.9</v>
      </c>
      <c r="K108" s="56">
        <v>16005.5</v>
      </c>
      <c r="L108" s="233" t="s">
        <v>339</v>
      </c>
    </row>
    <row r="109" spans="1:12" x14ac:dyDescent="0.2">
      <c r="A109" s="493">
        <v>1130</v>
      </c>
      <c r="B109" s="497" t="s">
        <v>128</v>
      </c>
      <c r="C109" s="56">
        <v>96790</v>
      </c>
      <c r="D109" s="495">
        <v>7030</v>
      </c>
      <c r="E109" s="56">
        <v>9990</v>
      </c>
      <c r="F109" s="56">
        <v>13450</v>
      </c>
      <c r="G109" s="233" t="s">
        <v>339</v>
      </c>
      <c r="H109" s="496">
        <v>103565.3</v>
      </c>
      <c r="I109" s="495">
        <v>7522.1</v>
      </c>
      <c r="J109" s="56">
        <v>11088.9</v>
      </c>
      <c r="K109" s="56">
        <v>16005.5</v>
      </c>
      <c r="L109" s="233" t="s">
        <v>339</v>
      </c>
    </row>
    <row r="110" spans="1:12" x14ac:dyDescent="0.2">
      <c r="A110" s="493">
        <v>1890</v>
      </c>
      <c r="B110" s="497" t="s">
        <v>56</v>
      </c>
      <c r="C110" s="56">
        <v>65610</v>
      </c>
      <c r="D110" s="495">
        <v>7030</v>
      </c>
      <c r="E110" s="56">
        <v>8210</v>
      </c>
      <c r="F110" s="56">
        <v>9330</v>
      </c>
      <c r="G110" s="233" t="s">
        <v>339</v>
      </c>
      <c r="H110" s="496">
        <v>70202.7</v>
      </c>
      <c r="I110" s="495">
        <v>7522.1</v>
      </c>
      <c r="J110" s="56">
        <v>9031</v>
      </c>
      <c r="K110" s="56">
        <v>11102.7</v>
      </c>
      <c r="L110" s="233" t="s">
        <v>339</v>
      </c>
    </row>
    <row r="111" spans="1:12" x14ac:dyDescent="0.2">
      <c r="A111" s="493">
        <v>1750</v>
      </c>
      <c r="B111" s="497" t="s">
        <v>457</v>
      </c>
      <c r="C111" s="56">
        <v>77120</v>
      </c>
      <c r="D111" s="495">
        <v>7030</v>
      </c>
      <c r="E111" s="56">
        <v>9990</v>
      </c>
      <c r="F111" s="56">
        <v>13450</v>
      </c>
      <c r="G111" s="233" t="s">
        <v>339</v>
      </c>
      <c r="H111" s="496">
        <v>82518.399999999994</v>
      </c>
      <c r="I111" s="495">
        <v>7522.1</v>
      </c>
      <c r="J111" s="56">
        <v>11088.9</v>
      </c>
      <c r="K111" s="56">
        <v>16005.5</v>
      </c>
      <c r="L111" s="233" t="s">
        <v>339</v>
      </c>
    </row>
    <row r="112" spans="1:12" x14ac:dyDescent="0.2">
      <c r="A112" s="493">
        <v>1300</v>
      </c>
      <c r="B112" s="497" t="s">
        <v>154</v>
      </c>
      <c r="C112" s="56">
        <v>85670</v>
      </c>
      <c r="D112" s="495">
        <v>7030</v>
      </c>
      <c r="E112" s="56">
        <v>9990</v>
      </c>
      <c r="F112" s="56">
        <v>13450</v>
      </c>
      <c r="G112" s="233" t="s">
        <v>339</v>
      </c>
      <c r="H112" s="496">
        <v>91666.9</v>
      </c>
      <c r="I112" s="495">
        <v>7522.1</v>
      </c>
      <c r="J112" s="56">
        <v>11088.9</v>
      </c>
      <c r="K112" s="56">
        <v>16005.5</v>
      </c>
      <c r="L112" s="233" t="s">
        <v>339</v>
      </c>
    </row>
    <row r="113" spans="1:12" x14ac:dyDescent="0.2">
      <c r="A113" s="493">
        <v>1160</v>
      </c>
      <c r="B113" s="497" t="s">
        <v>129</v>
      </c>
      <c r="C113" s="56">
        <v>107610</v>
      </c>
      <c r="D113" s="495">
        <v>7030</v>
      </c>
      <c r="E113" s="56">
        <v>9990</v>
      </c>
      <c r="F113" s="56">
        <v>13450</v>
      </c>
      <c r="G113" s="233" t="s">
        <v>339</v>
      </c>
      <c r="H113" s="496">
        <v>115142.7</v>
      </c>
      <c r="I113" s="495">
        <v>7522.1</v>
      </c>
      <c r="J113" s="56">
        <v>11088.9</v>
      </c>
      <c r="K113" s="56">
        <v>16005.5</v>
      </c>
      <c r="L113" s="233" t="s">
        <v>339</v>
      </c>
    </row>
    <row r="114" spans="1:12" x14ac:dyDescent="0.2">
      <c r="A114" s="493">
        <v>1280</v>
      </c>
      <c r="B114" s="497" t="s">
        <v>971</v>
      </c>
      <c r="C114" s="56">
        <v>65610</v>
      </c>
      <c r="D114" s="495">
        <v>7030</v>
      </c>
      <c r="E114" s="56">
        <v>9990</v>
      </c>
      <c r="F114" s="56">
        <v>13450</v>
      </c>
      <c r="G114" s="233" t="s">
        <v>339</v>
      </c>
      <c r="H114" s="496">
        <v>70202.7</v>
      </c>
      <c r="I114" s="495">
        <v>7522.1</v>
      </c>
      <c r="J114" s="56">
        <v>11088.9</v>
      </c>
      <c r="K114" s="56">
        <v>16005.5</v>
      </c>
      <c r="L114" s="233" t="s">
        <v>339</v>
      </c>
    </row>
    <row r="115" spans="1:12" x14ac:dyDescent="0.2">
      <c r="A115" s="493">
        <v>1220</v>
      </c>
      <c r="B115" s="497" t="s">
        <v>50</v>
      </c>
      <c r="C115" s="56">
        <v>77120</v>
      </c>
      <c r="D115" s="495">
        <v>7030</v>
      </c>
      <c r="E115" s="56">
        <v>9990</v>
      </c>
      <c r="F115" s="56">
        <v>13450</v>
      </c>
      <c r="G115" s="233" t="s">
        <v>339</v>
      </c>
      <c r="H115" s="496">
        <v>82518.399999999994</v>
      </c>
      <c r="I115" s="495">
        <v>7522.1</v>
      </c>
      <c r="J115" s="56">
        <v>11088.9</v>
      </c>
      <c r="K115" s="56">
        <v>16005.5</v>
      </c>
      <c r="L115" s="233" t="s">
        <v>339</v>
      </c>
    </row>
    <row r="116" spans="1:12" x14ac:dyDescent="0.2">
      <c r="A116" s="493">
        <v>1205</v>
      </c>
      <c r="B116" s="497" t="s">
        <v>51</v>
      </c>
      <c r="C116" s="56">
        <v>77120</v>
      </c>
      <c r="D116" s="495">
        <v>7030</v>
      </c>
      <c r="E116" s="56">
        <v>9990</v>
      </c>
      <c r="F116" s="56">
        <v>13450</v>
      </c>
      <c r="G116" s="233" t="s">
        <v>339</v>
      </c>
      <c r="H116" s="496">
        <v>82518.399999999994</v>
      </c>
      <c r="I116" s="495">
        <v>7522.1</v>
      </c>
      <c r="J116" s="56">
        <v>11088.9</v>
      </c>
      <c r="K116" s="56">
        <v>16005.5</v>
      </c>
      <c r="L116" s="233" t="s">
        <v>339</v>
      </c>
    </row>
    <row r="117" spans="1:12" x14ac:dyDescent="0.2">
      <c r="A117" s="493">
        <v>1430</v>
      </c>
      <c r="B117" s="497" t="s">
        <v>52</v>
      </c>
      <c r="C117" s="56">
        <v>77120</v>
      </c>
      <c r="D117" s="495">
        <v>7030</v>
      </c>
      <c r="E117" s="56">
        <v>9990</v>
      </c>
      <c r="F117" s="56">
        <v>13450</v>
      </c>
      <c r="G117" s="233" t="s">
        <v>339</v>
      </c>
      <c r="H117" s="496">
        <v>82518.399999999994</v>
      </c>
      <c r="I117" s="495">
        <v>7522.1</v>
      </c>
      <c r="J117" s="56">
        <v>11088.9</v>
      </c>
      <c r="K117" s="56">
        <v>16005.5</v>
      </c>
      <c r="L117" s="233" t="s">
        <v>339</v>
      </c>
    </row>
    <row r="118" spans="1:12" x14ac:dyDescent="0.2">
      <c r="A118" s="493">
        <v>1210</v>
      </c>
      <c r="B118" s="497" t="s">
        <v>53</v>
      </c>
      <c r="C118" s="56">
        <v>77120</v>
      </c>
      <c r="D118" s="495">
        <v>7030</v>
      </c>
      <c r="E118" s="56">
        <v>9990</v>
      </c>
      <c r="F118" s="56">
        <v>13450</v>
      </c>
      <c r="G118" s="233" t="s">
        <v>339</v>
      </c>
      <c r="H118" s="496">
        <v>82518.399999999994</v>
      </c>
      <c r="I118" s="495">
        <v>7522.1</v>
      </c>
      <c r="J118" s="56">
        <v>11088.9</v>
      </c>
      <c r="K118" s="56">
        <v>16005.5</v>
      </c>
      <c r="L118" s="233" t="s">
        <v>339</v>
      </c>
    </row>
    <row r="119" spans="1:12" x14ac:dyDescent="0.2">
      <c r="A119" s="493">
        <v>1455</v>
      </c>
      <c r="B119" s="497" t="s">
        <v>500</v>
      </c>
      <c r="C119" s="56">
        <v>77120</v>
      </c>
      <c r="D119" s="495">
        <v>7030</v>
      </c>
      <c r="E119" s="56">
        <v>9990</v>
      </c>
      <c r="F119" s="56">
        <v>13450</v>
      </c>
      <c r="G119" s="233" t="s">
        <v>339</v>
      </c>
      <c r="H119" s="496">
        <v>82518.399999999994</v>
      </c>
      <c r="I119" s="495">
        <v>7522.1</v>
      </c>
      <c r="J119" s="56">
        <v>11088.9</v>
      </c>
      <c r="K119" s="56">
        <v>16005.5</v>
      </c>
      <c r="L119" s="233" t="s">
        <v>339</v>
      </c>
    </row>
    <row r="120" spans="1:12" x14ac:dyDescent="0.2">
      <c r="A120" s="493">
        <v>1355</v>
      </c>
      <c r="B120" s="497" t="s">
        <v>502</v>
      </c>
      <c r="C120" s="56">
        <v>77120</v>
      </c>
      <c r="D120" s="495">
        <v>7030</v>
      </c>
      <c r="E120" s="56">
        <v>9990</v>
      </c>
      <c r="F120" s="56">
        <v>13450</v>
      </c>
      <c r="G120" s="233" t="s">
        <v>339</v>
      </c>
      <c r="H120" s="496">
        <v>82518.399999999994</v>
      </c>
      <c r="I120" s="495">
        <v>7522.1</v>
      </c>
      <c r="J120" s="56">
        <v>11088.9</v>
      </c>
      <c r="K120" s="56">
        <v>16005.5</v>
      </c>
      <c r="L120" s="233" t="s">
        <v>339</v>
      </c>
    </row>
    <row r="121" spans="1:12" x14ac:dyDescent="0.2">
      <c r="A121" s="493">
        <v>1485</v>
      </c>
      <c r="B121" s="497" t="s">
        <v>504</v>
      </c>
      <c r="C121" s="56">
        <v>77120</v>
      </c>
      <c r="D121" s="495">
        <v>7030</v>
      </c>
      <c r="E121" s="56">
        <v>9990</v>
      </c>
      <c r="F121" s="56">
        <v>13450</v>
      </c>
      <c r="G121" s="233" t="s">
        <v>339</v>
      </c>
      <c r="H121" s="496">
        <v>82518.399999999994</v>
      </c>
      <c r="I121" s="495">
        <v>7522.1</v>
      </c>
      <c r="J121" s="56">
        <v>11088.9</v>
      </c>
      <c r="K121" s="56">
        <v>16005.5</v>
      </c>
      <c r="L121" s="233" t="s">
        <v>339</v>
      </c>
    </row>
    <row r="122" spans="1:12" x14ac:dyDescent="0.2">
      <c r="A122" s="493">
        <v>1475</v>
      </c>
      <c r="B122" s="497" t="s">
        <v>505</v>
      </c>
      <c r="C122" s="56">
        <v>77120</v>
      </c>
      <c r="D122" s="495">
        <v>7030</v>
      </c>
      <c r="E122" s="56">
        <v>9990</v>
      </c>
      <c r="F122" s="56">
        <v>13450</v>
      </c>
      <c r="G122" s="233" t="s">
        <v>339</v>
      </c>
      <c r="H122" s="496">
        <v>82518.399999999994</v>
      </c>
      <c r="I122" s="495">
        <v>7522.1</v>
      </c>
      <c r="J122" s="56">
        <v>11088.9</v>
      </c>
      <c r="K122" s="56">
        <v>16005.5</v>
      </c>
      <c r="L122" s="233" t="s">
        <v>339</v>
      </c>
    </row>
    <row r="123" spans="1:12" x14ac:dyDescent="0.2">
      <c r="A123" s="493">
        <v>1056</v>
      </c>
      <c r="B123" s="497" t="s">
        <v>819</v>
      </c>
      <c r="C123" s="56">
        <v>85670</v>
      </c>
      <c r="D123" s="495">
        <v>7030</v>
      </c>
      <c r="E123" s="56">
        <v>11790</v>
      </c>
      <c r="F123" s="56">
        <v>13450</v>
      </c>
      <c r="G123" s="233" t="s">
        <v>339</v>
      </c>
      <c r="H123" s="496">
        <v>91666.9</v>
      </c>
      <c r="I123" s="495">
        <v>7522.1</v>
      </c>
      <c r="J123" s="56">
        <v>13086.9</v>
      </c>
      <c r="K123" s="56">
        <v>16005.5</v>
      </c>
      <c r="L123" s="233" t="s">
        <v>339</v>
      </c>
    </row>
    <row r="124" spans="1:12" x14ac:dyDescent="0.2">
      <c r="A124" s="493">
        <v>1885</v>
      </c>
      <c r="B124" s="497" t="s">
        <v>130</v>
      </c>
      <c r="C124" s="56">
        <v>85670</v>
      </c>
      <c r="D124" s="495">
        <v>7030</v>
      </c>
      <c r="E124" s="56">
        <v>9990</v>
      </c>
      <c r="F124" s="56">
        <v>13450</v>
      </c>
      <c r="G124" s="233" t="s">
        <v>339</v>
      </c>
      <c r="H124" s="496">
        <v>91666.9</v>
      </c>
      <c r="I124" s="495">
        <v>7522.1</v>
      </c>
      <c r="J124" s="56">
        <v>11088.9</v>
      </c>
      <c r="K124" s="56">
        <v>16005.5</v>
      </c>
      <c r="L124" s="233" t="s">
        <v>339</v>
      </c>
    </row>
    <row r="125" spans="1:12" x14ac:dyDescent="0.2">
      <c r="A125" s="493">
        <v>382</v>
      </c>
      <c r="B125" s="497" t="s">
        <v>972</v>
      </c>
      <c r="C125" s="247" t="s">
        <v>339</v>
      </c>
      <c r="D125" s="233" t="s">
        <v>339</v>
      </c>
      <c r="E125" s="247" t="s">
        <v>339</v>
      </c>
      <c r="F125" s="247" t="s">
        <v>339</v>
      </c>
      <c r="G125" s="233" t="s">
        <v>339</v>
      </c>
      <c r="H125" s="500" t="s">
        <v>339</v>
      </c>
      <c r="I125" s="233" t="s">
        <v>339</v>
      </c>
      <c r="J125" s="247" t="s">
        <v>339</v>
      </c>
      <c r="K125" s="247" t="s">
        <v>339</v>
      </c>
      <c r="L125" s="233" t="s">
        <v>339</v>
      </c>
    </row>
    <row r="126" spans="1:12" x14ac:dyDescent="0.2">
      <c r="A126" s="493">
        <v>390</v>
      </c>
      <c r="B126" s="497" t="s">
        <v>871</v>
      </c>
      <c r="C126" s="56">
        <v>85670</v>
      </c>
      <c r="D126" s="495">
        <v>7030</v>
      </c>
      <c r="E126" s="56">
        <v>9990</v>
      </c>
      <c r="F126" s="56">
        <v>13450</v>
      </c>
      <c r="G126" s="233" t="s">
        <v>339</v>
      </c>
      <c r="H126" s="496">
        <v>91666.9</v>
      </c>
      <c r="I126" s="495">
        <v>7522.1</v>
      </c>
      <c r="J126" s="56">
        <v>11088.9</v>
      </c>
      <c r="K126" s="56">
        <v>16005.5</v>
      </c>
      <c r="L126" s="233" t="s">
        <v>339</v>
      </c>
    </row>
    <row r="127" spans="1:12" x14ac:dyDescent="0.2">
      <c r="A127" s="493">
        <v>389</v>
      </c>
      <c r="B127" s="497" t="s">
        <v>872</v>
      </c>
      <c r="C127" s="56">
        <v>85670</v>
      </c>
      <c r="D127" s="495">
        <v>7030</v>
      </c>
      <c r="E127" s="56">
        <v>9990</v>
      </c>
      <c r="F127" s="56">
        <v>13450</v>
      </c>
      <c r="G127" s="233" t="s">
        <v>339</v>
      </c>
      <c r="H127" s="496">
        <v>91666.9</v>
      </c>
      <c r="I127" s="495">
        <v>7522.1</v>
      </c>
      <c r="J127" s="56">
        <v>11088.9</v>
      </c>
      <c r="K127" s="56">
        <v>16005.5</v>
      </c>
      <c r="L127" s="233" t="s">
        <v>339</v>
      </c>
    </row>
    <row r="128" spans="1:12" x14ac:dyDescent="0.2">
      <c r="A128" s="493">
        <v>388</v>
      </c>
      <c r="B128" s="497" t="s">
        <v>973</v>
      </c>
      <c r="C128" s="56">
        <v>154720</v>
      </c>
      <c r="D128" s="495">
        <v>7030</v>
      </c>
      <c r="E128" s="56">
        <v>9990</v>
      </c>
      <c r="F128" s="56">
        <v>13450</v>
      </c>
      <c r="G128" s="233" t="s">
        <v>339</v>
      </c>
      <c r="H128" s="496">
        <v>165550.39999999999</v>
      </c>
      <c r="I128" s="495">
        <v>7522.1</v>
      </c>
      <c r="J128" s="56">
        <v>11088.9</v>
      </c>
      <c r="K128" s="56">
        <v>16005.5</v>
      </c>
      <c r="L128" s="233" t="s">
        <v>339</v>
      </c>
    </row>
    <row r="129" spans="1:12" x14ac:dyDescent="0.2">
      <c r="A129" s="493">
        <v>94</v>
      </c>
      <c r="B129" s="497" t="s">
        <v>569</v>
      </c>
      <c r="C129" s="56">
        <v>96790</v>
      </c>
      <c r="D129" s="495">
        <v>7030</v>
      </c>
      <c r="E129" s="56">
        <v>9990</v>
      </c>
      <c r="F129" s="56">
        <v>13450</v>
      </c>
      <c r="G129" s="233" t="s">
        <v>339</v>
      </c>
      <c r="H129" s="496">
        <v>103565.3</v>
      </c>
      <c r="I129" s="495">
        <v>7522.1</v>
      </c>
      <c r="J129" s="56">
        <v>11088.9</v>
      </c>
      <c r="K129" s="56">
        <v>16005.5</v>
      </c>
      <c r="L129" s="233" t="s">
        <v>339</v>
      </c>
    </row>
    <row r="130" spans="1:12" x14ac:dyDescent="0.2">
      <c r="A130" s="493">
        <v>1058</v>
      </c>
      <c r="B130" s="497" t="s">
        <v>821</v>
      </c>
      <c r="C130" s="56">
        <v>115570</v>
      </c>
      <c r="D130" s="495">
        <v>7030</v>
      </c>
      <c r="E130" s="56">
        <v>11790</v>
      </c>
      <c r="F130" s="56">
        <v>13450</v>
      </c>
      <c r="G130" s="233" t="s">
        <v>339</v>
      </c>
      <c r="H130" s="496">
        <v>123659.9</v>
      </c>
      <c r="I130" s="495">
        <v>7522.1</v>
      </c>
      <c r="J130" s="56">
        <v>13086.9</v>
      </c>
      <c r="K130" s="56">
        <v>16005.5</v>
      </c>
      <c r="L130" s="233" t="s">
        <v>339</v>
      </c>
    </row>
    <row r="131" spans="1:12" x14ac:dyDescent="0.2">
      <c r="A131" s="493">
        <v>384</v>
      </c>
      <c r="B131" s="497" t="s">
        <v>974</v>
      </c>
      <c r="C131" s="247" t="s">
        <v>339</v>
      </c>
      <c r="D131" s="233" t="s">
        <v>339</v>
      </c>
      <c r="E131" s="247" t="s">
        <v>339</v>
      </c>
      <c r="F131" s="247" t="s">
        <v>339</v>
      </c>
      <c r="G131" s="233" t="s">
        <v>339</v>
      </c>
      <c r="H131" s="500" t="s">
        <v>339</v>
      </c>
      <c r="I131" s="233" t="s">
        <v>339</v>
      </c>
      <c r="J131" s="247" t="s">
        <v>339</v>
      </c>
      <c r="K131" s="247" t="s">
        <v>339</v>
      </c>
      <c r="L131" s="233" t="s">
        <v>339</v>
      </c>
    </row>
    <row r="132" spans="1:12" x14ac:dyDescent="0.2">
      <c r="A132" s="493">
        <v>393</v>
      </c>
      <c r="B132" s="497" t="s">
        <v>975</v>
      </c>
      <c r="C132" s="56">
        <v>85670</v>
      </c>
      <c r="D132" s="495">
        <v>7030</v>
      </c>
      <c r="E132" s="56">
        <v>9990</v>
      </c>
      <c r="F132" s="56">
        <v>13450</v>
      </c>
      <c r="G132" s="233" t="s">
        <v>339</v>
      </c>
      <c r="H132" s="496">
        <v>91666.9</v>
      </c>
      <c r="I132" s="495">
        <v>7522.1</v>
      </c>
      <c r="J132" s="56">
        <v>11088.9</v>
      </c>
      <c r="K132" s="56">
        <v>16005.5</v>
      </c>
      <c r="L132" s="233" t="s">
        <v>339</v>
      </c>
    </row>
    <row r="133" spans="1:12" x14ac:dyDescent="0.2">
      <c r="A133" s="493">
        <v>392</v>
      </c>
      <c r="B133" s="497" t="s">
        <v>976</v>
      </c>
      <c r="C133" s="56">
        <v>107610</v>
      </c>
      <c r="D133" s="495">
        <v>7030</v>
      </c>
      <c r="E133" s="56">
        <v>9990</v>
      </c>
      <c r="F133" s="56">
        <v>13450</v>
      </c>
      <c r="G133" s="233" t="s">
        <v>339</v>
      </c>
      <c r="H133" s="496">
        <v>115142.7</v>
      </c>
      <c r="I133" s="495">
        <v>7522.1</v>
      </c>
      <c r="J133" s="56">
        <v>11088.9</v>
      </c>
      <c r="K133" s="56">
        <v>16005.5</v>
      </c>
      <c r="L133" s="233" t="s">
        <v>339</v>
      </c>
    </row>
    <row r="134" spans="1:12" x14ac:dyDescent="0.2">
      <c r="A134" s="493">
        <v>391</v>
      </c>
      <c r="B134" s="497" t="s">
        <v>977</v>
      </c>
      <c r="C134" s="56">
        <v>154720</v>
      </c>
      <c r="D134" s="495">
        <v>7030</v>
      </c>
      <c r="E134" s="56">
        <v>9990</v>
      </c>
      <c r="F134" s="56">
        <v>13450</v>
      </c>
      <c r="G134" s="233" t="s">
        <v>339</v>
      </c>
      <c r="H134" s="496">
        <v>165550.39999999999</v>
      </c>
      <c r="I134" s="495">
        <v>7522.1</v>
      </c>
      <c r="J134" s="56">
        <v>11088.9</v>
      </c>
      <c r="K134" s="56">
        <v>16005.5</v>
      </c>
      <c r="L134" s="233" t="s">
        <v>339</v>
      </c>
    </row>
    <row r="135" spans="1:12" x14ac:dyDescent="0.2">
      <c r="A135" s="493"/>
      <c r="B135" s="497" t="s">
        <v>873</v>
      </c>
      <c r="C135" s="56">
        <v>140360</v>
      </c>
      <c r="D135" s="495">
        <v>7030</v>
      </c>
      <c r="E135" s="56">
        <v>9990</v>
      </c>
      <c r="F135" s="56">
        <v>13450</v>
      </c>
      <c r="G135" s="233"/>
      <c r="H135" s="496">
        <v>150185.20000000001</v>
      </c>
      <c r="I135" s="495">
        <v>7522.1</v>
      </c>
      <c r="J135" s="56">
        <v>11088.9</v>
      </c>
      <c r="K135" s="56">
        <v>16005.5</v>
      </c>
      <c r="L135" s="233"/>
    </row>
    <row r="136" spans="1:12" x14ac:dyDescent="0.2">
      <c r="A136" s="493">
        <v>1565</v>
      </c>
      <c r="B136" s="497" t="s">
        <v>398</v>
      </c>
      <c r="C136" s="56">
        <v>96790</v>
      </c>
      <c r="D136" s="495">
        <v>7030</v>
      </c>
      <c r="E136" s="56">
        <v>9990</v>
      </c>
      <c r="F136" s="56">
        <v>13450</v>
      </c>
      <c r="G136" s="233" t="s">
        <v>339</v>
      </c>
      <c r="H136" s="496">
        <v>103565.3</v>
      </c>
      <c r="I136" s="495">
        <v>7522.1</v>
      </c>
      <c r="J136" s="56">
        <v>11088.9</v>
      </c>
      <c r="K136" s="56">
        <v>16005.5</v>
      </c>
      <c r="L136" s="233" t="s">
        <v>339</v>
      </c>
    </row>
    <row r="137" spans="1:12" x14ac:dyDescent="0.2">
      <c r="A137" s="493">
        <v>1254</v>
      </c>
      <c r="B137" s="497" t="s">
        <v>519</v>
      </c>
      <c r="C137" s="56">
        <v>154720</v>
      </c>
      <c r="D137" s="495">
        <v>7030</v>
      </c>
      <c r="E137" s="56">
        <v>9990</v>
      </c>
      <c r="F137" s="56">
        <v>13450</v>
      </c>
      <c r="G137" s="233" t="s">
        <v>339</v>
      </c>
      <c r="H137" s="496">
        <v>165550.39999999999</v>
      </c>
      <c r="I137" s="495">
        <v>7522.1</v>
      </c>
      <c r="J137" s="56">
        <v>11088.9</v>
      </c>
      <c r="K137" s="56">
        <v>16005.5</v>
      </c>
      <c r="L137" s="233" t="s">
        <v>339</v>
      </c>
    </row>
    <row r="138" spans="1:12" x14ac:dyDescent="0.2">
      <c r="A138" s="493">
        <v>1255</v>
      </c>
      <c r="B138" s="497" t="s">
        <v>306</v>
      </c>
      <c r="C138" s="56">
        <v>85670</v>
      </c>
      <c r="D138" s="495">
        <v>7030</v>
      </c>
      <c r="E138" s="56">
        <v>9990</v>
      </c>
      <c r="F138" s="56">
        <v>13450</v>
      </c>
      <c r="G138" s="233" t="s">
        <v>339</v>
      </c>
      <c r="H138" s="496">
        <v>91666.9</v>
      </c>
      <c r="I138" s="495">
        <v>7522.1</v>
      </c>
      <c r="J138" s="56">
        <v>11088.9</v>
      </c>
      <c r="K138" s="56">
        <v>16005.5</v>
      </c>
      <c r="L138" s="233" t="s">
        <v>339</v>
      </c>
    </row>
    <row r="139" spans="1:12" x14ac:dyDescent="0.2">
      <c r="A139" s="493">
        <v>1224</v>
      </c>
      <c r="B139" s="497" t="s">
        <v>874</v>
      </c>
      <c r="C139" s="56">
        <v>154720</v>
      </c>
      <c r="D139" s="495">
        <v>7030</v>
      </c>
      <c r="E139" s="56">
        <v>9990</v>
      </c>
      <c r="F139" s="56">
        <v>13450</v>
      </c>
      <c r="G139" s="233" t="s">
        <v>339</v>
      </c>
      <c r="H139" s="496">
        <v>165550.39999999999</v>
      </c>
      <c r="I139" s="495">
        <v>7522.1</v>
      </c>
      <c r="J139" s="56">
        <v>11088.9</v>
      </c>
      <c r="K139" s="56">
        <v>16005.5</v>
      </c>
      <c r="L139" s="233" t="s">
        <v>339</v>
      </c>
    </row>
    <row r="140" spans="1:12" x14ac:dyDescent="0.2">
      <c r="A140" s="493">
        <v>1225</v>
      </c>
      <c r="B140" s="497" t="s">
        <v>875</v>
      </c>
      <c r="C140" s="56">
        <v>85670</v>
      </c>
      <c r="D140" s="495">
        <v>7030</v>
      </c>
      <c r="E140" s="56">
        <v>9990</v>
      </c>
      <c r="F140" s="56">
        <v>13450</v>
      </c>
      <c r="G140" s="233" t="s">
        <v>339</v>
      </c>
      <c r="H140" s="496">
        <v>91666.9</v>
      </c>
      <c r="I140" s="495">
        <v>7522.1</v>
      </c>
      <c r="J140" s="56">
        <v>11088.9</v>
      </c>
      <c r="K140" s="56">
        <v>16005.5</v>
      </c>
      <c r="L140" s="233" t="s">
        <v>339</v>
      </c>
    </row>
    <row r="141" spans="1:12" x14ac:dyDescent="0.2">
      <c r="A141" s="493">
        <v>1265</v>
      </c>
      <c r="B141" s="497" t="s">
        <v>218</v>
      </c>
      <c r="C141" s="56">
        <v>85670</v>
      </c>
      <c r="D141" s="495">
        <v>7030</v>
      </c>
      <c r="E141" s="56">
        <v>9990</v>
      </c>
      <c r="F141" s="56">
        <v>13450</v>
      </c>
      <c r="G141" s="233" t="s">
        <v>339</v>
      </c>
      <c r="H141" s="496">
        <v>91666.9</v>
      </c>
      <c r="I141" s="495">
        <v>7522.1</v>
      </c>
      <c r="J141" s="56">
        <v>11088.9</v>
      </c>
      <c r="K141" s="56">
        <v>16005.5</v>
      </c>
      <c r="L141" s="233" t="s">
        <v>339</v>
      </c>
    </row>
    <row r="142" spans="1:12" x14ac:dyDescent="0.2">
      <c r="A142" s="493">
        <v>1570</v>
      </c>
      <c r="B142" s="494" t="s">
        <v>407</v>
      </c>
      <c r="C142" s="56">
        <v>115570</v>
      </c>
      <c r="D142" s="495">
        <v>7030</v>
      </c>
      <c r="E142" s="56">
        <v>9990</v>
      </c>
      <c r="F142" s="56">
        <v>13450</v>
      </c>
      <c r="G142" s="233" t="s">
        <v>339</v>
      </c>
      <c r="H142" s="496">
        <v>123659.9</v>
      </c>
      <c r="I142" s="495">
        <v>7522.1</v>
      </c>
      <c r="J142" s="56">
        <v>11088.9</v>
      </c>
      <c r="K142" s="56">
        <v>16005.5</v>
      </c>
      <c r="L142" s="233" t="s">
        <v>339</v>
      </c>
    </row>
    <row r="143" spans="1:12" x14ac:dyDescent="0.2">
      <c r="A143" s="493">
        <v>1571</v>
      </c>
      <c r="B143" s="494" t="s">
        <v>399</v>
      </c>
      <c r="C143" s="56">
        <v>154720</v>
      </c>
      <c r="D143" s="495">
        <v>7030</v>
      </c>
      <c r="E143" s="56">
        <v>9990</v>
      </c>
      <c r="F143" s="56">
        <v>13450</v>
      </c>
      <c r="G143" s="233" t="s">
        <v>339</v>
      </c>
      <c r="H143" s="496">
        <v>165550.39999999999</v>
      </c>
      <c r="I143" s="495">
        <v>7522.1</v>
      </c>
      <c r="J143" s="56">
        <v>11088.9</v>
      </c>
      <c r="K143" s="56">
        <v>16005.5</v>
      </c>
      <c r="L143" s="233" t="s">
        <v>339</v>
      </c>
    </row>
    <row r="144" spans="1:12" x14ac:dyDescent="0.2">
      <c r="A144" s="493">
        <v>1535</v>
      </c>
      <c r="B144" s="494" t="s">
        <v>307</v>
      </c>
      <c r="C144" s="56">
        <v>96790</v>
      </c>
      <c r="D144" s="495">
        <v>7030</v>
      </c>
      <c r="E144" s="56">
        <v>9990</v>
      </c>
      <c r="F144" s="56">
        <v>13450</v>
      </c>
      <c r="G144" s="233" t="s">
        <v>339</v>
      </c>
      <c r="H144" s="496">
        <v>103565.3</v>
      </c>
      <c r="I144" s="495">
        <v>7522.1</v>
      </c>
      <c r="J144" s="56">
        <v>11088.9</v>
      </c>
      <c r="K144" s="56">
        <v>16005.5</v>
      </c>
      <c r="L144" s="233" t="s">
        <v>339</v>
      </c>
    </row>
    <row r="145" spans="1:12" x14ac:dyDescent="0.2">
      <c r="A145" s="493">
        <v>395</v>
      </c>
      <c r="B145" s="494" t="s">
        <v>978</v>
      </c>
      <c r="C145" s="56">
        <v>85670</v>
      </c>
      <c r="D145" s="495">
        <v>7030</v>
      </c>
      <c r="E145" s="56">
        <v>9990</v>
      </c>
      <c r="F145" s="56">
        <v>13450</v>
      </c>
      <c r="G145" s="233" t="s">
        <v>339</v>
      </c>
      <c r="H145" s="496">
        <v>91666.9</v>
      </c>
      <c r="I145" s="495">
        <v>7522.1</v>
      </c>
      <c r="J145" s="56">
        <v>11088.9</v>
      </c>
      <c r="K145" s="56">
        <v>16005.5</v>
      </c>
      <c r="L145" s="233" t="s">
        <v>339</v>
      </c>
    </row>
    <row r="146" spans="1:12" x14ac:dyDescent="0.2">
      <c r="A146" s="493">
        <v>394</v>
      </c>
      <c r="B146" s="494" t="s">
        <v>979</v>
      </c>
      <c r="C146" s="56">
        <v>154720</v>
      </c>
      <c r="D146" s="495">
        <v>7030</v>
      </c>
      <c r="E146" s="56">
        <v>9990</v>
      </c>
      <c r="F146" s="56">
        <v>13450</v>
      </c>
      <c r="G146" s="233" t="s">
        <v>339</v>
      </c>
      <c r="H146" s="496">
        <v>165550.39999999999</v>
      </c>
      <c r="I146" s="495">
        <v>7522.1</v>
      </c>
      <c r="J146" s="56">
        <v>11088.9</v>
      </c>
      <c r="K146" s="56">
        <v>16005.5</v>
      </c>
      <c r="L146" s="233" t="s">
        <v>339</v>
      </c>
    </row>
    <row r="147" spans="1:12" x14ac:dyDescent="0.2">
      <c r="A147" s="493">
        <v>1559</v>
      </c>
      <c r="B147" s="494" t="s">
        <v>980</v>
      </c>
      <c r="C147" s="56">
        <v>154720</v>
      </c>
      <c r="D147" s="495">
        <v>7030</v>
      </c>
      <c r="E147" s="56">
        <v>9990</v>
      </c>
      <c r="F147" s="56">
        <v>13450</v>
      </c>
      <c r="G147" s="233" t="s">
        <v>339</v>
      </c>
      <c r="H147" s="496">
        <v>165550.39999999999</v>
      </c>
      <c r="I147" s="495">
        <v>7522.1</v>
      </c>
      <c r="J147" s="56">
        <v>11088.9</v>
      </c>
      <c r="K147" s="56">
        <v>16005.5</v>
      </c>
      <c r="L147" s="233" t="s">
        <v>339</v>
      </c>
    </row>
    <row r="148" spans="1:12" x14ac:dyDescent="0.2">
      <c r="A148" s="493">
        <v>1560</v>
      </c>
      <c r="B148" s="494" t="s">
        <v>981</v>
      </c>
      <c r="C148" s="56">
        <v>85670</v>
      </c>
      <c r="D148" s="495">
        <v>7030</v>
      </c>
      <c r="E148" s="56">
        <v>9990</v>
      </c>
      <c r="F148" s="56">
        <v>13450</v>
      </c>
      <c r="G148" s="233" t="s">
        <v>339</v>
      </c>
      <c r="H148" s="496">
        <v>91666.9</v>
      </c>
      <c r="I148" s="495">
        <v>7522.1</v>
      </c>
      <c r="J148" s="56">
        <v>11088.9</v>
      </c>
      <c r="K148" s="56">
        <v>16005.5</v>
      </c>
      <c r="L148" s="233" t="s">
        <v>339</v>
      </c>
    </row>
    <row r="149" spans="1:12" x14ac:dyDescent="0.2">
      <c r="A149" s="493">
        <v>1546</v>
      </c>
      <c r="B149" s="494" t="s">
        <v>982</v>
      </c>
      <c r="C149" s="56">
        <v>107610</v>
      </c>
      <c r="D149" s="495">
        <v>7030</v>
      </c>
      <c r="E149" s="56">
        <v>9990</v>
      </c>
      <c r="F149" s="56">
        <v>13450</v>
      </c>
      <c r="G149" s="233" t="s">
        <v>339</v>
      </c>
      <c r="H149" s="496">
        <v>115142.7</v>
      </c>
      <c r="I149" s="495">
        <v>7522.1</v>
      </c>
      <c r="J149" s="56">
        <v>11088.9</v>
      </c>
      <c r="K149" s="56">
        <v>16005.5</v>
      </c>
      <c r="L149" s="233" t="s">
        <v>339</v>
      </c>
    </row>
    <row r="150" spans="1:12" x14ac:dyDescent="0.2">
      <c r="A150" s="493"/>
      <c r="B150" s="494" t="s">
        <v>408</v>
      </c>
      <c r="C150" s="56">
        <v>140360</v>
      </c>
      <c r="D150" s="495">
        <v>7030</v>
      </c>
      <c r="E150" s="56">
        <v>9990</v>
      </c>
      <c r="F150" s="56">
        <v>13450</v>
      </c>
      <c r="G150" s="233"/>
      <c r="H150" s="496">
        <v>150185.20000000001</v>
      </c>
      <c r="I150" s="495">
        <v>7522.1</v>
      </c>
      <c r="J150" s="56">
        <v>11088.9</v>
      </c>
      <c r="K150" s="56">
        <v>16005.5</v>
      </c>
      <c r="L150" s="233"/>
    </row>
    <row r="151" spans="1:12" x14ac:dyDescent="0.2">
      <c r="A151" s="493">
        <v>336</v>
      </c>
      <c r="B151" s="497" t="s">
        <v>764</v>
      </c>
      <c r="C151" s="56">
        <v>85670</v>
      </c>
      <c r="D151" s="495">
        <v>7030</v>
      </c>
      <c r="E151" s="56">
        <v>13450</v>
      </c>
      <c r="F151" s="56">
        <v>18760</v>
      </c>
      <c r="G151" s="233" t="s">
        <v>339</v>
      </c>
      <c r="H151" s="496">
        <v>91666.9</v>
      </c>
      <c r="I151" s="495">
        <v>7522.1</v>
      </c>
      <c r="J151" s="56">
        <v>14929.5</v>
      </c>
      <c r="K151" s="56">
        <v>22324.400000000001</v>
      </c>
      <c r="L151" s="233" t="s">
        <v>339</v>
      </c>
    </row>
    <row r="152" spans="1:12" x14ac:dyDescent="0.2">
      <c r="A152" s="112"/>
      <c r="B152" s="113"/>
      <c r="C152" s="487"/>
      <c r="D152" s="488"/>
      <c r="E152" s="487"/>
      <c r="F152" s="487"/>
      <c r="G152" s="118"/>
      <c r="H152" s="487"/>
      <c r="I152" s="488"/>
      <c r="J152" s="487"/>
      <c r="K152" s="487"/>
      <c r="L152" s="118"/>
    </row>
    <row r="153" spans="1:12" ht="19.5" x14ac:dyDescent="0.35">
      <c r="A153" s="112"/>
      <c r="B153" s="501" t="s">
        <v>876</v>
      </c>
      <c r="C153" s="501"/>
      <c r="D153" s="501"/>
      <c r="E153" s="501"/>
      <c r="F153" s="501"/>
      <c r="G153" s="501"/>
      <c r="H153" s="501"/>
      <c r="I153" s="501"/>
      <c r="J153" s="501"/>
      <c r="K153" s="501"/>
      <c r="L153" s="501"/>
    </row>
    <row r="154" spans="1:12" x14ac:dyDescent="0.2">
      <c r="A154" s="493">
        <v>1605</v>
      </c>
      <c r="B154" s="497" t="s">
        <v>106</v>
      </c>
      <c r="C154" s="56">
        <v>77120</v>
      </c>
      <c r="D154" s="495">
        <v>7030</v>
      </c>
      <c r="E154" s="56">
        <v>9990</v>
      </c>
      <c r="F154" s="56">
        <v>11620</v>
      </c>
      <c r="G154" s="233" t="s">
        <v>339</v>
      </c>
      <c r="H154" s="496">
        <v>82518.399999999994</v>
      </c>
      <c r="I154" s="495">
        <v>7522.1</v>
      </c>
      <c r="J154" s="56">
        <v>11088.9</v>
      </c>
      <c r="K154" s="56">
        <v>13827.8</v>
      </c>
      <c r="L154" s="233" t="s">
        <v>339</v>
      </c>
    </row>
    <row r="155" spans="1:12" x14ac:dyDescent="0.2">
      <c r="A155" s="493">
        <v>1615</v>
      </c>
      <c r="B155" s="497" t="s">
        <v>109</v>
      </c>
      <c r="C155" s="56">
        <v>85670</v>
      </c>
      <c r="D155" s="495">
        <v>7030</v>
      </c>
      <c r="E155" s="56">
        <v>9990</v>
      </c>
      <c r="F155" s="56">
        <v>13450</v>
      </c>
      <c r="G155" s="233" t="s">
        <v>339</v>
      </c>
      <c r="H155" s="496">
        <v>91666.9</v>
      </c>
      <c r="I155" s="495">
        <v>7522.1</v>
      </c>
      <c r="J155" s="56">
        <v>11088.9</v>
      </c>
      <c r="K155" s="56">
        <v>16005.5</v>
      </c>
      <c r="L155" s="233" t="s">
        <v>339</v>
      </c>
    </row>
    <row r="156" spans="1:12" x14ac:dyDescent="0.2">
      <c r="A156" s="493">
        <v>383</v>
      </c>
      <c r="B156" s="497" t="s">
        <v>877</v>
      </c>
      <c r="C156" s="56">
        <v>85670</v>
      </c>
      <c r="D156" s="495">
        <v>7030</v>
      </c>
      <c r="E156" s="56">
        <v>13450</v>
      </c>
      <c r="F156" s="56">
        <v>18760</v>
      </c>
      <c r="G156" s="233" t="s">
        <v>339</v>
      </c>
      <c r="H156" s="496">
        <v>91666.9</v>
      </c>
      <c r="I156" s="495">
        <v>7522.1</v>
      </c>
      <c r="J156" s="56">
        <v>14929.5</v>
      </c>
      <c r="K156" s="56">
        <v>22324.400000000001</v>
      </c>
      <c r="L156" s="233" t="s">
        <v>339</v>
      </c>
    </row>
    <row r="157" spans="1:12" x14ac:dyDescent="0.2">
      <c r="A157" s="493">
        <v>1655</v>
      </c>
      <c r="B157" s="497" t="s">
        <v>513</v>
      </c>
      <c r="C157" s="56">
        <v>65610</v>
      </c>
      <c r="D157" s="495">
        <v>7030</v>
      </c>
      <c r="E157" s="56">
        <v>9990</v>
      </c>
      <c r="F157" s="56">
        <v>11620</v>
      </c>
      <c r="G157" s="233" t="s">
        <v>339</v>
      </c>
      <c r="H157" s="496">
        <v>70202.7</v>
      </c>
      <c r="I157" s="495">
        <v>7522.1</v>
      </c>
      <c r="J157" s="56">
        <v>11088.9</v>
      </c>
      <c r="K157" s="56">
        <v>13827.8</v>
      </c>
      <c r="L157" s="233" t="s">
        <v>339</v>
      </c>
    </row>
    <row r="158" spans="1:12" x14ac:dyDescent="0.2">
      <c r="A158" s="493">
        <v>1051</v>
      </c>
      <c r="B158" s="497" t="s">
        <v>814</v>
      </c>
      <c r="C158" s="56">
        <v>85670</v>
      </c>
      <c r="D158" s="495">
        <v>7030</v>
      </c>
      <c r="E158" s="56">
        <v>13450</v>
      </c>
      <c r="F158" s="56">
        <v>13450</v>
      </c>
      <c r="G158" s="233" t="s">
        <v>339</v>
      </c>
      <c r="H158" s="496">
        <v>91666.9</v>
      </c>
      <c r="I158" s="495">
        <v>7522.1</v>
      </c>
      <c r="J158" s="56">
        <v>14929.5</v>
      </c>
      <c r="K158" s="56">
        <v>16005.5</v>
      </c>
      <c r="L158" s="233" t="s">
        <v>339</v>
      </c>
    </row>
    <row r="159" spans="1:12" x14ac:dyDescent="0.2">
      <c r="A159" s="493">
        <v>17</v>
      </c>
      <c r="B159" s="497" t="s">
        <v>983</v>
      </c>
      <c r="C159" s="56">
        <v>51550</v>
      </c>
      <c r="D159" s="495">
        <v>5390</v>
      </c>
      <c r="E159" s="56">
        <v>6150</v>
      </c>
      <c r="F159" s="56">
        <v>6050</v>
      </c>
      <c r="G159" s="233" t="s">
        <v>339</v>
      </c>
      <c r="H159" s="496">
        <v>54127.5</v>
      </c>
      <c r="I159" s="495">
        <v>5659.5</v>
      </c>
      <c r="J159" s="56">
        <v>6765</v>
      </c>
      <c r="K159" s="56">
        <v>7199.5</v>
      </c>
      <c r="L159" s="233" t="s">
        <v>339</v>
      </c>
    </row>
    <row r="160" spans="1:12" x14ac:dyDescent="0.2">
      <c r="A160" s="493">
        <v>1625</v>
      </c>
      <c r="B160" s="497" t="s">
        <v>984</v>
      </c>
      <c r="C160" s="56">
        <v>85670</v>
      </c>
      <c r="D160" s="495">
        <v>7030</v>
      </c>
      <c r="E160" s="56">
        <v>9990</v>
      </c>
      <c r="F160" s="56">
        <v>13450</v>
      </c>
      <c r="G160" s="233" t="s">
        <v>339</v>
      </c>
      <c r="H160" s="496">
        <v>91666.9</v>
      </c>
      <c r="I160" s="495">
        <v>7522.1</v>
      </c>
      <c r="J160" s="56">
        <v>11088.9</v>
      </c>
      <c r="K160" s="56">
        <v>16005.5</v>
      </c>
      <c r="L160" s="233" t="s">
        <v>339</v>
      </c>
    </row>
    <row r="161" spans="1:12" x14ac:dyDescent="0.2">
      <c r="A161" s="493">
        <v>16</v>
      </c>
      <c r="B161" s="497" t="s">
        <v>878</v>
      </c>
      <c r="C161" s="56">
        <v>70330</v>
      </c>
      <c r="D161" s="495">
        <v>7030</v>
      </c>
      <c r="E161" s="56">
        <v>9990</v>
      </c>
      <c r="F161" s="56">
        <v>13450</v>
      </c>
      <c r="G161" s="233" t="s">
        <v>339</v>
      </c>
      <c r="H161" s="496">
        <v>75253.100000000006</v>
      </c>
      <c r="I161" s="495">
        <v>7522.1</v>
      </c>
      <c r="J161" s="56">
        <v>11088.9</v>
      </c>
      <c r="K161" s="56">
        <v>16005.5</v>
      </c>
      <c r="L161" s="233" t="s">
        <v>339</v>
      </c>
    </row>
    <row r="162" spans="1:12" x14ac:dyDescent="0.2">
      <c r="A162" s="493">
        <v>1580</v>
      </c>
      <c r="B162" s="497" t="s">
        <v>879</v>
      </c>
      <c r="C162" s="56">
        <v>77120</v>
      </c>
      <c r="D162" s="495">
        <v>7030</v>
      </c>
      <c r="E162" s="56">
        <v>9990</v>
      </c>
      <c r="F162" s="56">
        <v>11620</v>
      </c>
      <c r="G162" s="233" t="s">
        <v>339</v>
      </c>
      <c r="H162" s="496">
        <v>82518.399999999994</v>
      </c>
      <c r="I162" s="495">
        <v>7522.1</v>
      </c>
      <c r="J162" s="56">
        <v>11088.9</v>
      </c>
      <c r="K162" s="56">
        <v>13827.8</v>
      </c>
      <c r="L162" s="233" t="s">
        <v>339</v>
      </c>
    </row>
    <row r="163" spans="1:12" x14ac:dyDescent="0.2">
      <c r="A163" s="493">
        <v>1630</v>
      </c>
      <c r="B163" s="497" t="s">
        <v>369</v>
      </c>
      <c r="C163" s="56">
        <v>96790</v>
      </c>
      <c r="D163" s="495">
        <v>7030</v>
      </c>
      <c r="E163" s="56">
        <v>13450</v>
      </c>
      <c r="F163" s="56">
        <v>13450</v>
      </c>
      <c r="G163" s="233" t="s">
        <v>339</v>
      </c>
      <c r="H163" s="496">
        <v>103565.3</v>
      </c>
      <c r="I163" s="495">
        <v>7522.1</v>
      </c>
      <c r="J163" s="56">
        <v>14929.5</v>
      </c>
      <c r="K163" s="56">
        <v>16005.5</v>
      </c>
      <c r="L163" s="233" t="s">
        <v>339</v>
      </c>
    </row>
    <row r="164" spans="1:12" x14ac:dyDescent="0.2">
      <c r="A164" s="493">
        <v>1620</v>
      </c>
      <c r="B164" s="497" t="s">
        <v>304</v>
      </c>
      <c r="C164" s="56">
        <v>85670</v>
      </c>
      <c r="D164" s="495">
        <v>7030</v>
      </c>
      <c r="E164" s="56">
        <v>9990</v>
      </c>
      <c r="F164" s="56">
        <v>23710</v>
      </c>
      <c r="G164" s="233" t="s">
        <v>339</v>
      </c>
      <c r="H164" s="496">
        <v>91666.9</v>
      </c>
      <c r="I164" s="495">
        <v>7522.1</v>
      </c>
      <c r="J164" s="56">
        <v>11088.9</v>
      </c>
      <c r="K164" s="56">
        <v>28214.9</v>
      </c>
      <c r="L164" s="233" t="s">
        <v>339</v>
      </c>
    </row>
    <row r="165" spans="1:12" x14ac:dyDescent="0.2">
      <c r="A165" s="493">
        <v>1590</v>
      </c>
      <c r="B165" s="497" t="s">
        <v>880</v>
      </c>
      <c r="C165" s="56">
        <v>85670</v>
      </c>
      <c r="D165" s="495">
        <v>7030</v>
      </c>
      <c r="E165" s="56">
        <v>13450</v>
      </c>
      <c r="F165" s="56">
        <v>18760</v>
      </c>
      <c r="G165" s="233" t="s">
        <v>339</v>
      </c>
      <c r="H165" s="496">
        <v>91666.9</v>
      </c>
      <c r="I165" s="495">
        <v>7522.1</v>
      </c>
      <c r="J165" s="56">
        <v>14929.5</v>
      </c>
      <c r="K165" s="56">
        <v>22324.400000000001</v>
      </c>
      <c r="L165" s="233" t="s">
        <v>339</v>
      </c>
    </row>
    <row r="166" spans="1:12" x14ac:dyDescent="0.2">
      <c r="A166" s="493">
        <v>1720</v>
      </c>
      <c r="B166" s="497" t="s">
        <v>248</v>
      </c>
      <c r="C166" s="56">
        <v>77120</v>
      </c>
      <c r="D166" s="495">
        <v>7030</v>
      </c>
      <c r="E166" s="56">
        <v>9990</v>
      </c>
      <c r="F166" s="56">
        <v>18760</v>
      </c>
      <c r="G166" s="233" t="s">
        <v>339</v>
      </c>
      <c r="H166" s="496">
        <v>82518.399999999994</v>
      </c>
      <c r="I166" s="495">
        <v>7522.1</v>
      </c>
      <c r="J166" s="56">
        <v>11088.9</v>
      </c>
      <c r="K166" s="56">
        <v>22324.400000000001</v>
      </c>
      <c r="L166" s="233" t="s">
        <v>339</v>
      </c>
    </row>
    <row r="167" spans="1:12" x14ac:dyDescent="0.2">
      <c r="A167" s="493">
        <v>1670</v>
      </c>
      <c r="B167" s="497" t="s">
        <v>107</v>
      </c>
      <c r="C167" s="56">
        <v>96790</v>
      </c>
      <c r="D167" s="495">
        <v>7030</v>
      </c>
      <c r="E167" s="56">
        <v>9990</v>
      </c>
      <c r="F167" s="56">
        <v>23710</v>
      </c>
      <c r="G167" s="233" t="s">
        <v>339</v>
      </c>
      <c r="H167" s="496">
        <v>103565.3</v>
      </c>
      <c r="I167" s="495">
        <v>7522.1</v>
      </c>
      <c r="J167" s="56">
        <v>11088.9</v>
      </c>
      <c r="K167" s="56">
        <v>28214.9</v>
      </c>
      <c r="L167" s="233" t="s">
        <v>339</v>
      </c>
    </row>
    <row r="168" spans="1:12" x14ac:dyDescent="0.2">
      <c r="A168" s="493">
        <v>1680</v>
      </c>
      <c r="B168" s="497" t="s">
        <v>239</v>
      </c>
      <c r="C168" s="56">
        <v>85670</v>
      </c>
      <c r="D168" s="495">
        <v>7030</v>
      </c>
      <c r="E168" s="56">
        <v>9990</v>
      </c>
      <c r="F168" s="56">
        <v>18760</v>
      </c>
      <c r="G168" s="233" t="s">
        <v>339</v>
      </c>
      <c r="H168" s="496">
        <v>91666.9</v>
      </c>
      <c r="I168" s="495">
        <v>7522.1</v>
      </c>
      <c r="J168" s="56">
        <v>11088.9</v>
      </c>
      <c r="K168" s="56">
        <v>22324.400000000001</v>
      </c>
      <c r="L168" s="233" t="s">
        <v>339</v>
      </c>
    </row>
    <row r="169" spans="1:12" x14ac:dyDescent="0.2">
      <c r="A169" s="493">
        <v>1675</v>
      </c>
      <c r="B169" s="497" t="s">
        <v>881</v>
      </c>
      <c r="C169" s="56">
        <v>77120</v>
      </c>
      <c r="D169" s="495">
        <v>7030</v>
      </c>
      <c r="E169" s="56">
        <v>9990</v>
      </c>
      <c r="F169" s="56">
        <v>18760</v>
      </c>
      <c r="G169" s="233" t="s">
        <v>339</v>
      </c>
      <c r="H169" s="496">
        <v>82518.399999999994</v>
      </c>
      <c r="I169" s="495">
        <v>7522.1</v>
      </c>
      <c r="J169" s="56">
        <v>11088.9</v>
      </c>
      <c r="K169" s="56">
        <v>22324.400000000001</v>
      </c>
      <c r="L169" s="233" t="s">
        <v>339</v>
      </c>
    </row>
    <row r="170" spans="1:12" x14ac:dyDescent="0.2">
      <c r="A170" s="493">
        <v>1715</v>
      </c>
      <c r="B170" s="497" t="s">
        <v>367</v>
      </c>
      <c r="C170" s="56">
        <v>77120</v>
      </c>
      <c r="D170" s="495">
        <v>7030</v>
      </c>
      <c r="E170" s="56">
        <v>9990</v>
      </c>
      <c r="F170" s="56">
        <v>18760</v>
      </c>
      <c r="G170" s="233" t="s">
        <v>339</v>
      </c>
      <c r="H170" s="496">
        <v>82518.399999999994</v>
      </c>
      <c r="I170" s="495">
        <v>7522.1</v>
      </c>
      <c r="J170" s="56">
        <v>11088.9</v>
      </c>
      <c r="K170" s="56">
        <v>22324.400000000001</v>
      </c>
      <c r="L170" s="233" t="s">
        <v>339</v>
      </c>
    </row>
    <row r="171" spans="1:12" x14ac:dyDescent="0.2">
      <c r="A171" s="493">
        <v>1685</v>
      </c>
      <c r="B171" s="497" t="s">
        <v>882</v>
      </c>
      <c r="C171" s="56">
        <v>77120</v>
      </c>
      <c r="D171" s="495">
        <v>7030</v>
      </c>
      <c r="E171" s="56">
        <v>9990</v>
      </c>
      <c r="F171" s="56">
        <v>13450</v>
      </c>
      <c r="G171" s="233" t="s">
        <v>339</v>
      </c>
      <c r="H171" s="496">
        <v>82518.399999999994</v>
      </c>
      <c r="I171" s="495">
        <v>7522.1</v>
      </c>
      <c r="J171" s="56">
        <v>11088.9</v>
      </c>
      <c r="K171" s="56">
        <v>16005.5</v>
      </c>
      <c r="L171" s="233" t="s">
        <v>339</v>
      </c>
    </row>
    <row r="172" spans="1:12" x14ac:dyDescent="0.2">
      <c r="A172" s="493">
        <v>1053</v>
      </c>
      <c r="B172" s="497" t="s">
        <v>816</v>
      </c>
      <c r="C172" s="56">
        <v>85670</v>
      </c>
      <c r="D172" s="495">
        <v>7030</v>
      </c>
      <c r="E172" s="56">
        <v>13450</v>
      </c>
      <c r="F172" s="56">
        <v>18760</v>
      </c>
      <c r="G172" s="233" t="s">
        <v>339</v>
      </c>
      <c r="H172" s="496">
        <v>91666.9</v>
      </c>
      <c r="I172" s="495">
        <v>7522.1</v>
      </c>
      <c r="J172" s="56">
        <v>14929.5</v>
      </c>
      <c r="K172" s="56">
        <v>22324.400000000001</v>
      </c>
      <c r="L172" s="233" t="s">
        <v>339</v>
      </c>
    </row>
    <row r="173" spans="1:12" x14ac:dyDescent="0.2">
      <c r="A173" s="493">
        <v>1650</v>
      </c>
      <c r="B173" s="497" t="s">
        <v>514</v>
      </c>
      <c r="C173" s="56">
        <v>140360</v>
      </c>
      <c r="D173" s="495">
        <v>7030</v>
      </c>
      <c r="E173" s="56">
        <v>15150</v>
      </c>
      <c r="F173" s="56">
        <v>46080</v>
      </c>
      <c r="G173" s="233" t="s">
        <v>339</v>
      </c>
      <c r="H173" s="496">
        <v>150185.20000000001</v>
      </c>
      <c r="I173" s="495">
        <v>7522.1</v>
      </c>
      <c r="J173" s="56">
        <v>16816.5</v>
      </c>
      <c r="K173" s="56">
        <v>54835.199999999997</v>
      </c>
      <c r="L173" s="233" t="s">
        <v>339</v>
      </c>
    </row>
    <row r="174" spans="1:12" x14ac:dyDescent="0.2">
      <c r="A174" s="493">
        <v>1640</v>
      </c>
      <c r="B174" s="497" t="s">
        <v>515</v>
      </c>
      <c r="C174" s="56">
        <v>77120</v>
      </c>
      <c r="D174" s="495">
        <v>7030</v>
      </c>
      <c r="E174" s="56">
        <v>9990</v>
      </c>
      <c r="F174" s="56">
        <v>23710</v>
      </c>
      <c r="G174" s="233" t="s">
        <v>339</v>
      </c>
      <c r="H174" s="496">
        <v>82518.399999999994</v>
      </c>
      <c r="I174" s="495">
        <v>7522.1</v>
      </c>
      <c r="J174" s="56">
        <v>11088.9</v>
      </c>
      <c r="K174" s="56">
        <v>28214.9</v>
      </c>
      <c r="L174" s="233" t="s">
        <v>339</v>
      </c>
    </row>
    <row r="175" spans="1:12" x14ac:dyDescent="0.2">
      <c r="A175" s="493">
        <v>1710</v>
      </c>
      <c r="B175" s="497" t="s">
        <v>516</v>
      </c>
      <c r="C175" s="56">
        <v>65610</v>
      </c>
      <c r="D175" s="495">
        <v>7030</v>
      </c>
      <c r="E175" s="56">
        <v>9990</v>
      </c>
      <c r="F175" s="56">
        <v>13450</v>
      </c>
      <c r="G175" s="233" t="s">
        <v>339</v>
      </c>
      <c r="H175" s="496">
        <v>70202.7</v>
      </c>
      <c r="I175" s="495">
        <v>7522.1</v>
      </c>
      <c r="J175" s="56">
        <v>11088.9</v>
      </c>
      <c r="K175" s="56">
        <v>16005.5</v>
      </c>
      <c r="L175" s="233" t="s">
        <v>339</v>
      </c>
    </row>
    <row r="176" spans="1:12" x14ac:dyDescent="0.2">
      <c r="A176" s="493">
        <v>1660</v>
      </c>
      <c r="B176" s="497" t="s">
        <v>517</v>
      </c>
      <c r="C176" s="56">
        <v>140360</v>
      </c>
      <c r="D176" s="495">
        <v>7030</v>
      </c>
      <c r="E176" s="56">
        <v>9990</v>
      </c>
      <c r="F176" s="56">
        <v>23710</v>
      </c>
      <c r="G176" s="233" t="s">
        <v>339</v>
      </c>
      <c r="H176" s="496">
        <v>150185.20000000001</v>
      </c>
      <c r="I176" s="495">
        <v>7522.1</v>
      </c>
      <c r="J176" s="56">
        <v>11088.9</v>
      </c>
      <c r="K176" s="56">
        <v>28214.9</v>
      </c>
      <c r="L176" s="233" t="s">
        <v>339</v>
      </c>
    </row>
    <row r="177" spans="1:12" x14ac:dyDescent="0.2">
      <c r="A177" s="493">
        <v>1705</v>
      </c>
      <c r="B177" s="497" t="s">
        <v>518</v>
      </c>
      <c r="C177" s="56">
        <v>65610</v>
      </c>
      <c r="D177" s="495">
        <v>7030</v>
      </c>
      <c r="E177" s="56">
        <v>9990</v>
      </c>
      <c r="F177" s="56">
        <v>13450</v>
      </c>
      <c r="G177" s="233" t="s">
        <v>339</v>
      </c>
      <c r="H177" s="496">
        <v>70202.7</v>
      </c>
      <c r="I177" s="495">
        <v>7522.1</v>
      </c>
      <c r="J177" s="56">
        <v>11088.9</v>
      </c>
      <c r="K177" s="56">
        <v>16005.5</v>
      </c>
      <c r="L177" s="233" t="s">
        <v>339</v>
      </c>
    </row>
    <row r="178" spans="1:12" x14ac:dyDescent="0.2">
      <c r="A178" s="493">
        <v>335</v>
      </c>
      <c r="B178" s="497" t="s">
        <v>765</v>
      </c>
      <c r="C178" s="56">
        <v>85670</v>
      </c>
      <c r="D178" s="495">
        <v>7030</v>
      </c>
      <c r="E178" s="56">
        <v>13450</v>
      </c>
      <c r="F178" s="56">
        <v>18760</v>
      </c>
      <c r="G178" s="233" t="s">
        <v>339</v>
      </c>
      <c r="H178" s="496">
        <v>91666.9</v>
      </c>
      <c r="I178" s="495">
        <v>7522.1</v>
      </c>
      <c r="J178" s="56">
        <v>14929.5</v>
      </c>
      <c r="K178" s="56">
        <v>22324.400000000001</v>
      </c>
      <c r="L178" s="233" t="s">
        <v>339</v>
      </c>
    </row>
    <row r="179" spans="1:12" x14ac:dyDescent="0.2">
      <c r="A179" s="112"/>
      <c r="B179" s="113"/>
      <c r="C179" s="487"/>
      <c r="D179" s="488"/>
      <c r="E179" s="487"/>
      <c r="F179" s="487"/>
      <c r="G179" s="118"/>
      <c r="H179" s="487"/>
      <c r="I179" s="488"/>
      <c r="J179" s="487"/>
      <c r="K179" s="487"/>
      <c r="L179" s="118"/>
    </row>
    <row r="180" spans="1:12" ht="19.5" x14ac:dyDescent="0.35">
      <c r="A180" s="112"/>
      <c r="B180" s="600" t="s">
        <v>883</v>
      </c>
      <c r="C180" s="600"/>
      <c r="D180" s="600"/>
      <c r="E180" s="600"/>
      <c r="F180" s="600"/>
      <c r="G180" s="600"/>
      <c r="H180" s="600"/>
      <c r="I180" s="600"/>
      <c r="J180" s="600"/>
      <c r="K180" s="600"/>
      <c r="L180" s="600"/>
    </row>
    <row r="181" spans="1:12" x14ac:dyDescent="0.2">
      <c r="A181" s="493">
        <v>1330</v>
      </c>
      <c r="B181" s="497" t="s">
        <v>309</v>
      </c>
      <c r="C181" s="56">
        <v>77120</v>
      </c>
      <c r="D181" s="495">
        <v>7030</v>
      </c>
      <c r="E181" s="56">
        <v>9990</v>
      </c>
      <c r="F181" s="56">
        <v>18760</v>
      </c>
      <c r="G181" s="233" t="s">
        <v>339</v>
      </c>
      <c r="H181" s="496">
        <v>82518.399999999994</v>
      </c>
      <c r="I181" s="495">
        <v>7522.1</v>
      </c>
      <c r="J181" s="56">
        <v>11088.9</v>
      </c>
      <c r="K181" s="56">
        <v>22324.400000000001</v>
      </c>
      <c r="L181" s="233" t="s">
        <v>339</v>
      </c>
    </row>
    <row r="182" spans="1:12" x14ac:dyDescent="0.2">
      <c r="A182" s="493">
        <v>1057</v>
      </c>
      <c r="B182" s="497" t="s">
        <v>820</v>
      </c>
      <c r="C182" s="56">
        <v>85670</v>
      </c>
      <c r="D182" s="495">
        <v>7030</v>
      </c>
      <c r="E182" s="56">
        <v>11790</v>
      </c>
      <c r="F182" s="56">
        <v>18760</v>
      </c>
      <c r="G182" s="233" t="s">
        <v>339</v>
      </c>
      <c r="H182" s="496">
        <v>91666.9</v>
      </c>
      <c r="I182" s="495">
        <v>7522.1</v>
      </c>
      <c r="J182" s="56">
        <v>13086.9</v>
      </c>
      <c r="K182" s="56">
        <v>22324.400000000001</v>
      </c>
      <c r="L182" s="233" t="s">
        <v>339</v>
      </c>
    </row>
    <row r="183" spans="1:12" x14ac:dyDescent="0.2">
      <c r="A183" s="493">
        <v>2002</v>
      </c>
      <c r="B183" s="497" t="s">
        <v>66</v>
      </c>
      <c r="C183" s="56">
        <v>66790</v>
      </c>
      <c r="D183" s="495">
        <v>7030</v>
      </c>
      <c r="E183" s="56">
        <v>7640</v>
      </c>
      <c r="F183" s="56">
        <v>8040</v>
      </c>
      <c r="G183" s="495">
        <v>1590</v>
      </c>
      <c r="H183" s="496">
        <v>71465.3</v>
      </c>
      <c r="I183" s="495">
        <v>7522.1</v>
      </c>
      <c r="J183" s="56">
        <v>8480.4</v>
      </c>
      <c r="K183" s="56">
        <v>9567.6</v>
      </c>
      <c r="L183" s="495">
        <v>1892.1</v>
      </c>
    </row>
    <row r="184" spans="1:12" x14ac:dyDescent="0.2">
      <c r="A184" s="493">
        <v>2004</v>
      </c>
      <c r="B184" s="497" t="s">
        <v>985</v>
      </c>
      <c r="C184" s="56">
        <v>66790</v>
      </c>
      <c r="D184" s="495">
        <v>7030</v>
      </c>
      <c r="E184" s="56">
        <v>7640</v>
      </c>
      <c r="F184" s="56">
        <v>8040</v>
      </c>
      <c r="G184" s="495">
        <v>1590</v>
      </c>
      <c r="H184" s="496">
        <v>71465.3</v>
      </c>
      <c r="I184" s="495">
        <v>7522.1</v>
      </c>
      <c r="J184" s="56">
        <v>8480.4</v>
      </c>
      <c r="K184" s="56">
        <v>9567.6</v>
      </c>
      <c r="L184" s="495">
        <v>1892.1</v>
      </c>
    </row>
    <row r="185" spans="1:12" x14ac:dyDescent="0.2">
      <c r="A185" s="493">
        <v>2007</v>
      </c>
      <c r="B185" s="497" t="s">
        <v>986</v>
      </c>
      <c r="C185" s="56">
        <v>66790</v>
      </c>
      <c r="D185" s="495">
        <v>7030</v>
      </c>
      <c r="E185" s="56">
        <v>7640</v>
      </c>
      <c r="F185" s="56">
        <v>8040</v>
      </c>
      <c r="G185" s="495">
        <v>1590</v>
      </c>
      <c r="H185" s="496">
        <v>71465.3</v>
      </c>
      <c r="I185" s="495">
        <v>7522.1</v>
      </c>
      <c r="J185" s="56">
        <v>8480.4</v>
      </c>
      <c r="K185" s="56">
        <v>9567.6</v>
      </c>
      <c r="L185" s="495">
        <v>1892.1</v>
      </c>
    </row>
    <row r="186" spans="1:12" x14ac:dyDescent="0.2">
      <c r="A186" s="493">
        <v>2008</v>
      </c>
      <c r="B186" s="497" t="s">
        <v>969</v>
      </c>
      <c r="C186" s="56">
        <v>66790</v>
      </c>
      <c r="D186" s="495">
        <v>7030</v>
      </c>
      <c r="E186" s="56">
        <v>7640</v>
      </c>
      <c r="F186" s="56">
        <v>8040</v>
      </c>
      <c r="G186" s="495">
        <v>1590</v>
      </c>
      <c r="H186" s="496">
        <v>71465.3</v>
      </c>
      <c r="I186" s="495">
        <v>7522.1</v>
      </c>
      <c r="J186" s="56">
        <v>8480.4</v>
      </c>
      <c r="K186" s="56">
        <v>9567.6</v>
      </c>
      <c r="L186" s="495">
        <v>1892.1</v>
      </c>
    </row>
    <row r="187" spans="1:12" x14ac:dyDescent="0.2">
      <c r="A187" s="493">
        <v>1770</v>
      </c>
      <c r="B187" s="497" t="s">
        <v>344</v>
      </c>
      <c r="C187" s="56">
        <v>77120</v>
      </c>
      <c r="D187" s="495">
        <v>7030</v>
      </c>
      <c r="E187" s="56">
        <v>9990</v>
      </c>
      <c r="F187" s="56">
        <v>18760</v>
      </c>
      <c r="G187" s="233" t="s">
        <v>339</v>
      </c>
      <c r="H187" s="496">
        <v>82518.399999999994</v>
      </c>
      <c r="I187" s="495">
        <v>7522.1</v>
      </c>
      <c r="J187" s="56">
        <v>11088.9</v>
      </c>
      <c r="K187" s="56">
        <v>22324.400000000001</v>
      </c>
      <c r="L187" s="233" t="s">
        <v>339</v>
      </c>
    </row>
    <row r="188" spans="1:12" x14ac:dyDescent="0.2">
      <c r="A188" s="493">
        <v>1785</v>
      </c>
      <c r="B188" s="497" t="s">
        <v>127</v>
      </c>
      <c r="C188" s="56">
        <v>65610</v>
      </c>
      <c r="D188" s="495">
        <v>7030</v>
      </c>
      <c r="E188" s="56">
        <v>9990</v>
      </c>
      <c r="F188" s="56">
        <v>13450</v>
      </c>
      <c r="G188" s="233" t="s">
        <v>339</v>
      </c>
      <c r="H188" s="496">
        <v>70202.7</v>
      </c>
      <c r="I188" s="495">
        <v>7522.1</v>
      </c>
      <c r="J188" s="56">
        <v>11088.9</v>
      </c>
      <c r="K188" s="56">
        <v>16005.5</v>
      </c>
      <c r="L188" s="233" t="s">
        <v>339</v>
      </c>
    </row>
    <row r="189" spans="1:12" x14ac:dyDescent="0.2">
      <c r="A189" s="493">
        <v>1780</v>
      </c>
      <c r="B189" s="497" t="s">
        <v>308</v>
      </c>
      <c r="C189" s="56">
        <v>65610</v>
      </c>
      <c r="D189" s="495">
        <v>7030</v>
      </c>
      <c r="E189" s="56">
        <v>9990</v>
      </c>
      <c r="F189" s="56">
        <v>13450</v>
      </c>
      <c r="G189" s="233" t="s">
        <v>339</v>
      </c>
      <c r="H189" s="496">
        <v>70202.7</v>
      </c>
      <c r="I189" s="495">
        <v>7522.1</v>
      </c>
      <c r="J189" s="56">
        <v>11088.9</v>
      </c>
      <c r="K189" s="56">
        <v>16005.5</v>
      </c>
      <c r="L189" s="233" t="s">
        <v>339</v>
      </c>
    </row>
    <row r="190" spans="1:12" x14ac:dyDescent="0.2">
      <c r="A190" s="493">
        <v>1052</v>
      </c>
      <c r="B190" s="497" t="s">
        <v>815</v>
      </c>
      <c r="C190" s="56">
        <v>77120</v>
      </c>
      <c r="D190" s="495">
        <v>7030</v>
      </c>
      <c r="E190" s="56">
        <v>13450</v>
      </c>
      <c r="F190" s="56">
        <v>13450</v>
      </c>
      <c r="G190" s="233" t="s">
        <v>339</v>
      </c>
      <c r="H190" s="496">
        <v>82518.399999999994</v>
      </c>
      <c r="I190" s="495">
        <v>7522.1</v>
      </c>
      <c r="J190" s="56">
        <v>14929.5</v>
      </c>
      <c r="K190" s="56">
        <v>16005.5</v>
      </c>
      <c r="L190" s="233" t="s">
        <v>339</v>
      </c>
    </row>
    <row r="191" spans="1:12" x14ac:dyDescent="0.2">
      <c r="A191" s="493">
        <v>1790</v>
      </c>
      <c r="B191" s="497" t="s">
        <v>310</v>
      </c>
      <c r="C191" s="56">
        <v>77120</v>
      </c>
      <c r="D191" s="495">
        <v>7030</v>
      </c>
      <c r="E191" s="56">
        <v>9990</v>
      </c>
      <c r="F191" s="56">
        <v>13450</v>
      </c>
      <c r="G191" s="233" t="s">
        <v>339</v>
      </c>
      <c r="H191" s="496">
        <v>82518.399999999994</v>
      </c>
      <c r="I191" s="495">
        <v>7522.1</v>
      </c>
      <c r="J191" s="56">
        <v>11088.9</v>
      </c>
      <c r="K191" s="56">
        <v>16005.5</v>
      </c>
      <c r="L191" s="233" t="s">
        <v>339</v>
      </c>
    </row>
    <row r="192" spans="1:12" x14ac:dyDescent="0.2">
      <c r="A192" s="493">
        <v>333</v>
      </c>
      <c r="B192" s="497" t="s">
        <v>809</v>
      </c>
      <c r="C192" s="56">
        <v>85670</v>
      </c>
      <c r="D192" s="495">
        <v>7030</v>
      </c>
      <c r="E192" s="56">
        <v>11790</v>
      </c>
      <c r="F192" s="56">
        <v>18760</v>
      </c>
      <c r="G192" s="233" t="s">
        <v>339</v>
      </c>
      <c r="H192" s="496">
        <v>91666.9</v>
      </c>
      <c r="I192" s="495">
        <v>7522.1</v>
      </c>
      <c r="J192" s="56">
        <v>13086.9</v>
      </c>
      <c r="K192" s="56">
        <v>22324.400000000001</v>
      </c>
      <c r="L192" s="233" t="s">
        <v>339</v>
      </c>
    </row>
    <row r="193" spans="1:12" x14ac:dyDescent="0.2">
      <c r="A193" s="502"/>
      <c r="B193" s="503"/>
      <c r="C193" s="504"/>
      <c r="D193" s="504"/>
      <c r="E193" s="504"/>
      <c r="F193" s="504"/>
      <c r="G193" s="505"/>
      <c r="H193" s="506"/>
      <c r="I193" s="504"/>
      <c r="J193" s="504"/>
      <c r="K193" s="504"/>
      <c r="L193" s="505"/>
    </row>
    <row r="194" spans="1:12" x14ac:dyDescent="0.2">
      <c r="A194" s="112"/>
      <c r="B194" s="113"/>
      <c r="C194" s="487"/>
      <c r="D194" s="488"/>
      <c r="E194" s="487"/>
      <c r="F194" s="487"/>
      <c r="G194" s="118"/>
      <c r="H194" s="487"/>
      <c r="I194" s="488"/>
      <c r="J194" s="487"/>
      <c r="K194" s="487"/>
      <c r="L194" s="118"/>
    </row>
    <row r="195" spans="1:12" x14ac:dyDescent="0.2">
      <c r="A195" s="112"/>
      <c r="B195" s="507" t="s">
        <v>884</v>
      </c>
      <c r="C195" s="508"/>
      <c r="D195" s="488"/>
      <c r="E195" s="487"/>
      <c r="F195" s="487"/>
      <c r="G195" s="118"/>
      <c r="H195" s="487"/>
      <c r="I195" s="488"/>
      <c r="J195" s="487"/>
      <c r="K195" s="487"/>
      <c r="L195" s="118"/>
    </row>
    <row r="196" spans="1:12" x14ac:dyDescent="0.2">
      <c r="A196" s="112"/>
      <c r="B196" s="509" t="s">
        <v>602</v>
      </c>
      <c r="C196" s="510">
        <v>4360</v>
      </c>
      <c r="D196" s="488"/>
      <c r="E196" s="487"/>
      <c r="F196" s="487"/>
      <c r="G196" s="118"/>
      <c r="H196" s="487"/>
      <c r="I196" s="488"/>
      <c r="J196" s="487"/>
      <c r="K196" s="487"/>
      <c r="L196" s="118"/>
    </row>
    <row r="197" spans="1:12" x14ac:dyDescent="0.2">
      <c r="A197" s="112"/>
      <c r="B197" s="509" t="s">
        <v>603</v>
      </c>
      <c r="C197" s="510">
        <v>4840</v>
      </c>
      <c r="D197" s="488"/>
      <c r="E197" s="487"/>
      <c r="F197" s="487"/>
      <c r="G197" s="118"/>
      <c r="H197" s="487"/>
      <c r="I197" s="488"/>
      <c r="J197" s="487"/>
      <c r="K197" s="487"/>
      <c r="L197" s="118"/>
    </row>
    <row r="198" spans="1:12" x14ac:dyDescent="0.2">
      <c r="A198" s="112"/>
      <c r="B198" s="509" t="s">
        <v>604</v>
      </c>
      <c r="C198" s="510">
        <v>5230</v>
      </c>
      <c r="D198" s="488"/>
      <c r="E198" s="487"/>
      <c r="F198" s="487"/>
      <c r="G198" s="118"/>
      <c r="H198" s="487"/>
      <c r="I198" s="488"/>
      <c r="J198" s="487"/>
      <c r="K198" s="487"/>
      <c r="L198" s="118"/>
    </row>
    <row r="199" spans="1:12" x14ac:dyDescent="0.2">
      <c r="A199" s="112"/>
      <c r="B199" s="113"/>
      <c r="C199" s="487"/>
      <c r="D199" s="488"/>
      <c r="E199" s="487"/>
      <c r="F199" s="487"/>
      <c r="G199" s="118"/>
      <c r="H199" s="487"/>
      <c r="I199" s="488"/>
      <c r="J199" s="487"/>
      <c r="K199" s="487"/>
      <c r="L199" s="118"/>
    </row>
    <row r="200" spans="1:12" x14ac:dyDescent="0.2">
      <c r="A200" s="402" t="s">
        <v>300</v>
      </c>
      <c r="B200" s="511" t="s">
        <v>885</v>
      </c>
      <c r="C200" s="402"/>
      <c r="D200" s="402"/>
      <c r="E200" s="402"/>
      <c r="F200" s="402"/>
      <c r="G200" s="402"/>
      <c r="H200" s="402"/>
      <c r="I200" s="488"/>
      <c r="J200" s="487"/>
      <c r="K200" s="487"/>
      <c r="L200" s="118"/>
    </row>
    <row r="201" spans="1:12" x14ac:dyDescent="0.2">
      <c r="A201" s="512"/>
      <c r="B201" s="421"/>
      <c r="C201" s="427"/>
      <c r="D201" s="427"/>
      <c r="E201" s="427"/>
      <c r="F201" s="427"/>
      <c r="G201" s="427"/>
      <c r="H201" s="427"/>
      <c r="I201" s="488"/>
      <c r="J201" s="487"/>
      <c r="K201" s="487"/>
      <c r="L201" s="118"/>
    </row>
    <row r="202" spans="1:12" x14ac:dyDescent="0.2">
      <c r="A202" s="513" t="s">
        <v>301</v>
      </c>
      <c r="B202" s="511" t="s">
        <v>395</v>
      </c>
      <c r="C202" s="427"/>
      <c r="D202" s="427"/>
      <c r="E202" s="427"/>
      <c r="F202" s="427"/>
      <c r="G202" s="427"/>
      <c r="H202" s="427"/>
      <c r="I202" s="491"/>
      <c r="J202" s="491"/>
      <c r="K202" s="491"/>
      <c r="L202" s="491"/>
    </row>
    <row r="203" spans="1:12" x14ac:dyDescent="0.2">
      <c r="A203" s="512"/>
      <c r="B203" s="421" t="s">
        <v>222</v>
      </c>
      <c r="C203" s="427"/>
      <c r="D203" s="427"/>
      <c r="E203" s="427"/>
      <c r="F203" s="427"/>
      <c r="G203" s="427"/>
      <c r="H203" s="427"/>
      <c r="I203" s="33"/>
      <c r="J203" s="33"/>
      <c r="K203" s="33"/>
      <c r="L203" s="33"/>
    </row>
    <row r="204" spans="1:12" x14ac:dyDescent="0.2">
      <c r="A204" s="512"/>
      <c r="B204" s="421" t="s">
        <v>987</v>
      </c>
      <c r="C204" s="427"/>
      <c r="D204" s="427"/>
      <c r="E204" s="427"/>
      <c r="F204" s="427"/>
      <c r="G204" s="427"/>
      <c r="H204" s="427"/>
      <c r="I204" s="33"/>
      <c r="J204" s="33"/>
      <c r="K204" s="33"/>
      <c r="L204" s="33"/>
    </row>
    <row r="205" spans="1:12" x14ac:dyDescent="0.2">
      <c r="A205" s="512"/>
      <c r="B205" s="421" t="s">
        <v>425</v>
      </c>
      <c r="C205" s="427"/>
      <c r="D205" s="427"/>
      <c r="E205" s="427"/>
      <c r="F205" s="427"/>
      <c r="G205" s="427"/>
      <c r="H205" s="427"/>
      <c r="I205" s="33"/>
      <c r="J205" s="33"/>
      <c r="K205" s="33"/>
      <c r="L205" s="33"/>
    </row>
    <row r="206" spans="1:12" x14ac:dyDescent="0.2">
      <c r="A206" s="512"/>
      <c r="B206" s="421" t="s">
        <v>988</v>
      </c>
      <c r="C206" s="427"/>
      <c r="D206" s="427"/>
      <c r="E206" s="427"/>
      <c r="F206" s="427"/>
      <c r="G206" s="427"/>
      <c r="H206" s="427"/>
      <c r="I206" s="33"/>
      <c r="J206" s="33"/>
      <c r="K206" s="33"/>
      <c r="L206" s="33"/>
    </row>
    <row r="207" spans="1:12" x14ac:dyDescent="0.2">
      <c r="A207" s="512"/>
      <c r="B207" s="421"/>
      <c r="C207" s="427"/>
      <c r="D207" s="427"/>
      <c r="E207" s="427"/>
      <c r="F207" s="427"/>
      <c r="G207" s="427"/>
      <c r="H207" s="427"/>
      <c r="I207" s="33"/>
      <c r="J207" s="33"/>
      <c r="K207" s="33"/>
      <c r="L207" s="33"/>
    </row>
    <row r="208" spans="1:12" x14ac:dyDescent="0.2">
      <c r="A208" s="513" t="s">
        <v>886</v>
      </c>
      <c r="B208" s="421" t="s">
        <v>887</v>
      </c>
      <c r="C208" s="427"/>
      <c r="D208" s="427"/>
      <c r="E208" s="427"/>
      <c r="F208" s="427"/>
      <c r="G208" s="427"/>
      <c r="H208" s="427"/>
      <c r="I208" s="33"/>
      <c r="J208" s="33"/>
      <c r="K208" s="33"/>
      <c r="L208" s="33"/>
    </row>
    <row r="209" spans="1:12" x14ac:dyDescent="0.2">
      <c r="A209" s="475"/>
      <c r="B209" s="429"/>
      <c r="C209" s="33"/>
      <c r="D209" s="33"/>
      <c r="E209" s="33"/>
      <c r="F209" s="33"/>
      <c r="G209" s="33"/>
      <c r="H209" s="33"/>
      <c r="I209" s="33"/>
      <c r="J209" s="33"/>
      <c r="K209" s="33"/>
      <c r="L209" s="33"/>
    </row>
    <row r="210" spans="1:12" ht="15.75" x14ac:dyDescent="0.25">
      <c r="A210" s="475"/>
      <c r="B210" s="514" t="s">
        <v>313</v>
      </c>
      <c r="C210" s="515"/>
      <c r="D210" s="515"/>
      <c r="E210" s="515"/>
      <c r="F210" s="515"/>
      <c r="G210" s="516"/>
      <c r="H210" s="33"/>
      <c r="I210" s="33"/>
      <c r="J210" s="33"/>
      <c r="K210" s="33"/>
      <c r="L210" s="33"/>
    </row>
    <row r="211" spans="1:12" x14ac:dyDescent="0.2">
      <c r="A211" s="475"/>
      <c r="B211" s="110" t="s">
        <v>314</v>
      </c>
      <c r="C211" s="517"/>
      <c r="D211" s="517"/>
      <c r="E211" s="517"/>
      <c r="F211" s="517"/>
      <c r="G211" s="518" t="s">
        <v>459</v>
      </c>
      <c r="H211" s="33"/>
      <c r="I211" s="33"/>
      <c r="J211" s="33"/>
      <c r="K211" s="33"/>
      <c r="L211" s="33"/>
    </row>
    <row r="212" spans="1:12" x14ac:dyDescent="0.2">
      <c r="A212" s="475"/>
      <c r="B212" s="48"/>
      <c r="C212" s="515"/>
      <c r="D212" s="515"/>
      <c r="E212" s="515"/>
      <c r="F212" s="515"/>
      <c r="G212" s="519"/>
      <c r="H212" s="33"/>
      <c r="I212" s="33"/>
      <c r="J212" s="33"/>
      <c r="K212" s="33"/>
      <c r="L212" s="33"/>
    </row>
    <row r="213" spans="1:12" x14ac:dyDescent="0.2">
      <c r="A213" s="475"/>
      <c r="B213" s="520" t="s">
        <v>450</v>
      </c>
      <c r="C213" s="515"/>
      <c r="D213" s="515"/>
      <c r="E213" s="515"/>
      <c r="F213" s="515"/>
      <c r="G213" s="521"/>
      <c r="H213" s="33"/>
      <c r="I213" s="33"/>
      <c r="J213" s="33"/>
      <c r="K213" s="33"/>
      <c r="L213" s="33"/>
    </row>
    <row r="214" spans="1:12" x14ac:dyDescent="0.2">
      <c r="A214" s="475"/>
      <c r="B214" s="131" t="s">
        <v>315</v>
      </c>
      <c r="C214" s="515"/>
      <c r="D214" s="515"/>
      <c r="E214" s="515"/>
      <c r="F214" s="515"/>
      <c r="G214" s="487">
        <v>7720</v>
      </c>
      <c r="H214" s="33"/>
      <c r="I214" s="33"/>
      <c r="J214" s="33"/>
      <c r="K214" s="33"/>
      <c r="L214" s="33"/>
    </row>
    <row r="215" spans="1:12" x14ac:dyDescent="0.2">
      <c r="A215" s="475"/>
      <c r="B215" s="131" t="s">
        <v>316</v>
      </c>
      <c r="C215" s="515"/>
      <c r="D215" s="515"/>
      <c r="E215" s="515"/>
      <c r="F215" s="515"/>
      <c r="G215" s="487">
        <v>15440</v>
      </c>
      <c r="H215" s="33"/>
      <c r="I215" s="33"/>
      <c r="J215" s="33"/>
      <c r="K215" s="33"/>
      <c r="L215" s="33"/>
    </row>
    <row r="216" spans="1:12" x14ac:dyDescent="0.2">
      <c r="A216" s="475"/>
      <c r="B216" s="131" t="s">
        <v>317</v>
      </c>
      <c r="C216" s="515"/>
      <c r="D216" s="515"/>
      <c r="E216" s="515"/>
      <c r="F216" s="515"/>
      <c r="G216" s="67">
        <v>5440</v>
      </c>
      <c r="H216" s="33"/>
      <c r="I216" s="33"/>
      <c r="J216" s="33"/>
      <c r="K216" s="33"/>
      <c r="L216" s="33"/>
    </row>
    <row r="217" spans="1:12" x14ac:dyDescent="0.2">
      <c r="A217" s="475"/>
      <c r="B217" s="522" t="s">
        <v>36</v>
      </c>
      <c r="C217" s="523"/>
      <c r="D217" s="523"/>
      <c r="E217" s="523"/>
      <c r="F217" s="523"/>
      <c r="G217" s="524"/>
      <c r="H217" s="33"/>
      <c r="I217" s="33"/>
      <c r="J217" s="33"/>
      <c r="K217" s="33"/>
      <c r="L217" s="33"/>
    </row>
    <row r="218" spans="1:12" x14ac:dyDescent="0.2">
      <c r="A218" s="475"/>
      <c r="B218" s="522"/>
      <c r="C218" s="523"/>
      <c r="D218" s="523"/>
      <c r="E218" s="523"/>
      <c r="F218" s="523"/>
      <c r="G218" s="524"/>
      <c r="H218" s="33"/>
      <c r="I218" s="33"/>
      <c r="J218" s="33"/>
      <c r="K218" s="33"/>
      <c r="L218" s="33"/>
    </row>
    <row r="219" spans="1:12" x14ac:dyDescent="0.2">
      <c r="A219" s="475"/>
      <c r="B219" s="525" t="s">
        <v>426</v>
      </c>
      <c r="C219" s="523"/>
      <c r="D219" s="523"/>
      <c r="E219" s="523"/>
      <c r="F219" s="523"/>
      <c r="G219" s="524"/>
      <c r="H219" s="33"/>
      <c r="I219" s="33"/>
      <c r="J219" s="33"/>
      <c r="K219" s="33"/>
      <c r="L219" s="33"/>
    </row>
    <row r="220" spans="1:12" x14ac:dyDescent="0.2">
      <c r="A220" s="475"/>
      <c r="B220" s="122" t="s">
        <v>267</v>
      </c>
      <c r="C220" s="523"/>
      <c r="D220" s="523"/>
      <c r="E220" s="523"/>
      <c r="F220" s="523"/>
      <c r="G220" s="488">
        <v>7470</v>
      </c>
      <c r="H220" s="33"/>
      <c r="I220" s="33"/>
      <c r="J220" s="33"/>
      <c r="K220" s="33"/>
      <c r="L220" s="33"/>
    </row>
    <row r="221" spans="1:12" x14ac:dyDescent="0.2">
      <c r="A221" s="475"/>
      <c r="B221" s="122" t="s">
        <v>268</v>
      </c>
      <c r="C221" s="523"/>
      <c r="D221" s="523"/>
      <c r="E221" s="523"/>
      <c r="F221" s="523"/>
      <c r="G221" s="488"/>
      <c r="H221" s="33"/>
      <c r="I221" s="33"/>
      <c r="J221" s="33"/>
      <c r="K221" s="33"/>
      <c r="L221" s="33"/>
    </row>
    <row r="222" spans="1:12" x14ac:dyDescent="0.2">
      <c r="A222" s="475"/>
      <c r="B222" s="122" t="s">
        <v>593</v>
      </c>
      <c r="C222" s="523"/>
      <c r="D222" s="523"/>
      <c r="E222" s="523"/>
      <c r="F222" s="523"/>
      <c r="G222" s="488">
        <v>7470</v>
      </c>
      <c r="H222" s="33"/>
      <c r="I222" s="33"/>
      <c r="J222" s="33"/>
      <c r="K222" s="33"/>
      <c r="L222" s="33"/>
    </row>
    <row r="223" spans="1:12" x14ac:dyDescent="0.2">
      <c r="A223" s="475"/>
      <c r="B223" s="122" t="s">
        <v>594</v>
      </c>
      <c r="C223" s="526"/>
      <c r="D223" s="526"/>
      <c r="E223" s="526"/>
      <c r="F223" s="526"/>
      <c r="G223" s="526"/>
      <c r="H223" s="33"/>
      <c r="I223" s="33"/>
      <c r="J223" s="33"/>
      <c r="K223" s="33"/>
      <c r="L223" s="33"/>
    </row>
    <row r="224" spans="1:12" x14ac:dyDescent="0.2">
      <c r="A224" s="475"/>
      <c r="B224" s="527"/>
      <c r="C224" s="528"/>
      <c r="D224" s="528"/>
      <c r="E224" s="528"/>
      <c r="F224" s="528"/>
      <c r="G224" s="529"/>
      <c r="H224" s="33"/>
      <c r="I224" s="33"/>
      <c r="J224" s="33"/>
      <c r="K224" s="33"/>
      <c r="L224" s="33"/>
    </row>
    <row r="225" spans="1:12" x14ac:dyDescent="0.2">
      <c r="A225" s="475"/>
      <c r="B225" s="207" t="s">
        <v>269</v>
      </c>
      <c r="C225" s="528"/>
      <c r="D225" s="528"/>
      <c r="E225" s="528"/>
      <c r="F225" s="528"/>
      <c r="G225" s="488"/>
      <c r="H225" s="33"/>
      <c r="I225" s="33"/>
      <c r="J225" s="33"/>
      <c r="K225" s="33"/>
      <c r="L225" s="33"/>
    </row>
    <row r="226" spans="1:12" x14ac:dyDescent="0.2">
      <c r="A226" s="475"/>
      <c r="B226" s="122" t="s">
        <v>270</v>
      </c>
      <c r="C226" s="528"/>
      <c r="D226" s="528"/>
      <c r="E226" s="528"/>
      <c r="F226" s="528"/>
      <c r="G226" s="488">
        <v>5620</v>
      </c>
      <c r="H226" s="33"/>
      <c r="I226" s="33"/>
      <c r="J226" s="33"/>
      <c r="K226" s="33"/>
      <c r="L226" s="33"/>
    </row>
    <row r="227" spans="1:12" x14ac:dyDescent="0.2">
      <c r="A227" s="475"/>
      <c r="B227" s="527"/>
      <c r="C227" s="526"/>
      <c r="D227" s="526"/>
      <c r="E227" s="526"/>
      <c r="F227" s="526"/>
      <c r="G227" s="529"/>
      <c r="H227" s="33"/>
      <c r="I227" s="33"/>
      <c r="J227" s="33"/>
      <c r="K227" s="33"/>
      <c r="L227" s="33"/>
    </row>
    <row r="228" spans="1:12" x14ac:dyDescent="0.2">
      <c r="A228" s="475"/>
      <c r="B228" s="207" t="s">
        <v>322</v>
      </c>
      <c r="C228" s="528"/>
      <c r="D228" s="528"/>
      <c r="E228" s="528"/>
      <c r="F228" s="528"/>
      <c r="G228" s="488"/>
      <c r="H228" s="33"/>
      <c r="I228" s="33"/>
      <c r="J228" s="33"/>
      <c r="K228" s="33"/>
      <c r="L228" s="33"/>
    </row>
    <row r="229" spans="1:12" x14ac:dyDescent="0.2">
      <c r="A229" s="475"/>
      <c r="B229" s="122" t="s">
        <v>323</v>
      </c>
      <c r="C229" s="528"/>
      <c r="D229" s="528"/>
      <c r="E229" s="528"/>
      <c r="F229" s="528"/>
      <c r="G229" s="488">
        <v>89980</v>
      </c>
      <c r="H229" s="33"/>
      <c r="I229" s="33"/>
      <c r="J229" s="33"/>
      <c r="K229" s="33"/>
      <c r="L229" s="33"/>
    </row>
    <row r="230" spans="1:12" x14ac:dyDescent="0.2">
      <c r="A230" s="475"/>
      <c r="B230" s="429"/>
      <c r="C230" s="33"/>
      <c r="D230" s="33"/>
      <c r="E230" s="33"/>
      <c r="F230" s="33"/>
      <c r="G230" s="33"/>
      <c r="H230" s="33"/>
      <c r="I230" s="33"/>
      <c r="J230" s="33"/>
      <c r="K230" s="33"/>
      <c r="L230" s="33"/>
    </row>
    <row r="231" spans="1:12" ht="15.75" x14ac:dyDescent="0.25">
      <c r="A231" s="530"/>
      <c r="B231" s="531" t="s">
        <v>888</v>
      </c>
      <c r="C231" s="532"/>
      <c r="D231" s="532"/>
      <c r="E231" s="532"/>
      <c r="F231" s="532"/>
      <c r="G231" s="532"/>
      <c r="H231" s="532"/>
      <c r="I231" s="33"/>
      <c r="J231" s="33"/>
      <c r="K231" s="33"/>
      <c r="L231" s="33"/>
    </row>
    <row r="232" spans="1:12" x14ac:dyDescent="0.2">
      <c r="A232" s="475"/>
      <c r="B232" s="533" t="s">
        <v>93</v>
      </c>
      <c r="C232" s="408" t="s">
        <v>94</v>
      </c>
      <c r="D232" s="409"/>
      <c r="E232" s="410"/>
      <c r="F232" s="534" t="s">
        <v>95</v>
      </c>
      <c r="G232" s="410"/>
      <c r="H232" s="410"/>
      <c r="I232" s="33"/>
      <c r="J232" s="33"/>
      <c r="K232" s="33"/>
      <c r="L232" s="33"/>
    </row>
    <row r="233" spans="1:12" ht="25.5" x14ac:dyDescent="0.2">
      <c r="A233" s="475"/>
      <c r="B233" s="535" t="s">
        <v>472</v>
      </c>
      <c r="C233" s="536" t="s">
        <v>326</v>
      </c>
      <c r="D233" s="536" t="s">
        <v>327</v>
      </c>
      <c r="E233" s="536" t="s">
        <v>849</v>
      </c>
      <c r="F233" s="537" t="s">
        <v>326</v>
      </c>
      <c r="G233" s="536" t="s">
        <v>327</v>
      </c>
      <c r="H233" s="536" t="s">
        <v>849</v>
      </c>
      <c r="I233" s="33"/>
      <c r="J233" s="33"/>
      <c r="K233" s="33"/>
      <c r="L233" s="33"/>
    </row>
    <row r="234" spans="1:12" x14ac:dyDescent="0.2">
      <c r="A234" s="475"/>
      <c r="B234" s="416"/>
      <c r="C234" s="415" t="s">
        <v>474</v>
      </c>
      <c r="D234" s="415" t="s">
        <v>474</v>
      </c>
      <c r="E234" s="415" t="s">
        <v>475</v>
      </c>
      <c r="F234" s="538" t="s">
        <v>474</v>
      </c>
      <c r="G234" s="415" t="s">
        <v>474</v>
      </c>
      <c r="H234" s="415" t="s">
        <v>475</v>
      </c>
      <c r="I234" s="33"/>
      <c r="J234" s="33"/>
      <c r="K234" s="33"/>
      <c r="L234" s="33"/>
    </row>
    <row r="235" spans="1:12" x14ac:dyDescent="0.2">
      <c r="A235" s="475"/>
      <c r="B235" s="539"/>
      <c r="C235" s="540"/>
      <c r="D235" s="540"/>
      <c r="E235" s="540"/>
      <c r="F235" s="541"/>
      <c r="G235" s="542"/>
      <c r="H235" s="542"/>
      <c r="I235" s="33"/>
      <c r="J235" s="33"/>
      <c r="K235" s="33"/>
      <c r="L235" s="33"/>
    </row>
    <row r="236" spans="1:12" x14ac:dyDescent="0.2">
      <c r="A236" s="475"/>
      <c r="B236" s="543" t="s">
        <v>766</v>
      </c>
      <c r="C236" s="427"/>
      <c r="D236" s="427"/>
      <c r="E236" s="427"/>
      <c r="F236" s="541"/>
      <c r="G236" s="542"/>
      <c r="H236" s="542"/>
      <c r="I236" s="33"/>
      <c r="J236" s="33"/>
      <c r="K236" s="33"/>
      <c r="L236" s="33"/>
    </row>
    <row r="237" spans="1:12" x14ac:dyDescent="0.2">
      <c r="A237" s="475"/>
      <c r="B237" s="421" t="s">
        <v>766</v>
      </c>
      <c r="C237" s="544"/>
      <c r="D237" s="544"/>
      <c r="E237" s="544"/>
      <c r="F237" s="545"/>
      <c r="G237" s="542"/>
      <c r="H237" s="542"/>
      <c r="I237" s="33"/>
      <c r="J237" s="33"/>
      <c r="K237" s="33"/>
      <c r="L237" s="33"/>
    </row>
    <row r="238" spans="1:12" ht="15" x14ac:dyDescent="0.25">
      <c r="A238" s="475"/>
      <c r="B238" s="421" t="s">
        <v>767</v>
      </c>
      <c r="C238" s="546">
        <v>42820</v>
      </c>
      <c r="D238" s="546">
        <v>7880</v>
      </c>
      <c r="E238" s="546">
        <v>7340</v>
      </c>
      <c r="F238" s="547">
        <v>45820</v>
      </c>
      <c r="G238" s="548">
        <v>8670</v>
      </c>
      <c r="H238" s="548">
        <v>8730</v>
      </c>
      <c r="I238" s="33"/>
      <c r="J238" s="549"/>
      <c r="K238" s="549"/>
      <c r="L238" s="549"/>
    </row>
    <row r="239" spans="1:12" ht="15" x14ac:dyDescent="0.25">
      <c r="A239" s="475"/>
      <c r="B239" s="421" t="s">
        <v>768</v>
      </c>
      <c r="C239" s="550"/>
      <c r="D239" s="550"/>
      <c r="E239" s="550"/>
      <c r="F239" s="547"/>
      <c r="G239" s="548"/>
      <c r="H239" s="548"/>
      <c r="I239" s="33"/>
      <c r="J239" s="549"/>
      <c r="K239" s="33"/>
      <c r="L239" s="33"/>
    </row>
    <row r="240" spans="1:12" ht="15" x14ac:dyDescent="0.25">
      <c r="A240" s="475"/>
      <c r="B240" s="421" t="s">
        <v>769</v>
      </c>
      <c r="C240" s="546">
        <v>39450</v>
      </c>
      <c r="D240" s="546">
        <v>7880</v>
      </c>
      <c r="E240" s="546">
        <v>6660</v>
      </c>
      <c r="F240" s="547">
        <v>42210</v>
      </c>
      <c r="G240" s="548">
        <v>8670</v>
      </c>
      <c r="H240" s="548">
        <v>7930</v>
      </c>
      <c r="I240" s="33"/>
      <c r="J240" s="549"/>
      <c r="K240" s="549"/>
      <c r="L240" s="549"/>
    </row>
    <row r="241" spans="1:12" ht="15" x14ac:dyDescent="0.25">
      <c r="A241" s="475"/>
      <c r="B241" s="421" t="s">
        <v>770</v>
      </c>
      <c r="C241" s="546">
        <v>62910</v>
      </c>
      <c r="D241" s="546">
        <v>7880</v>
      </c>
      <c r="E241" s="546">
        <v>6660</v>
      </c>
      <c r="F241" s="547">
        <v>67310</v>
      </c>
      <c r="G241" s="548">
        <v>8670</v>
      </c>
      <c r="H241" s="548">
        <v>7930</v>
      </c>
      <c r="I241" s="33"/>
      <c r="J241" s="549"/>
      <c r="K241" s="549"/>
      <c r="L241" s="549"/>
    </row>
    <row r="242" spans="1:12" x14ac:dyDescent="0.2">
      <c r="A242" s="475"/>
      <c r="B242" s="421"/>
      <c r="C242" s="544"/>
      <c r="D242" s="544"/>
      <c r="E242" s="544"/>
      <c r="F242" s="544"/>
      <c r="G242" s="550"/>
      <c r="H242" s="544"/>
      <c r="I242" s="33"/>
      <c r="J242" s="33"/>
      <c r="K242" s="33"/>
      <c r="L242" s="33"/>
    </row>
    <row r="243" spans="1:12" x14ac:dyDescent="0.2">
      <c r="A243" s="475"/>
      <c r="B243" s="421" t="s">
        <v>709</v>
      </c>
      <c r="C243" s="544"/>
      <c r="D243" s="544"/>
      <c r="E243" s="544"/>
      <c r="F243" s="544"/>
      <c r="G243" s="544"/>
      <c r="H243" s="544"/>
      <c r="I243" s="33"/>
      <c r="J243" s="33"/>
      <c r="K243" s="33"/>
      <c r="L243" s="33"/>
    </row>
    <row r="244" spans="1:12" x14ac:dyDescent="0.2">
      <c r="A244" s="475"/>
      <c r="B244" s="421" t="s">
        <v>771</v>
      </c>
      <c r="C244" s="544"/>
      <c r="D244" s="544"/>
      <c r="E244" s="544"/>
      <c r="F244" s="544"/>
      <c r="G244" s="544"/>
      <c r="H244" s="544"/>
      <c r="I244" s="33"/>
      <c r="J244" s="33"/>
      <c r="K244" s="33"/>
      <c r="L244" s="33"/>
    </row>
    <row r="245" spans="1:12" x14ac:dyDescent="0.2">
      <c r="A245" s="475"/>
      <c r="B245" s="421" t="s">
        <v>772</v>
      </c>
      <c r="C245" s="427"/>
      <c r="D245" s="427"/>
      <c r="E245" s="427"/>
      <c r="F245" s="427"/>
      <c r="G245" s="427"/>
      <c r="H245" s="427"/>
      <c r="I245" s="33"/>
      <c r="J245" s="33"/>
      <c r="K245" s="33"/>
      <c r="L245" s="33"/>
    </row>
    <row r="246" spans="1:12" x14ac:dyDescent="0.2">
      <c r="A246" s="475"/>
      <c r="B246" s="551"/>
      <c r="C246" s="427"/>
      <c r="D246" s="421"/>
      <c r="E246" s="421"/>
      <c r="F246" s="427"/>
      <c r="G246" s="427"/>
      <c r="H246" s="427"/>
      <c r="I246" s="33"/>
      <c r="J246" s="33"/>
      <c r="K246" s="33"/>
      <c r="L246" s="33"/>
    </row>
    <row r="247" spans="1:12" x14ac:dyDescent="0.2">
      <c r="A247" s="475"/>
      <c r="B247" s="551"/>
      <c r="C247" s="427"/>
      <c r="D247" s="421"/>
      <c r="E247" s="421"/>
      <c r="F247" s="427"/>
      <c r="G247" s="427"/>
      <c r="H247" s="427"/>
      <c r="I247" s="33"/>
      <c r="J247" s="33"/>
      <c r="K247" s="33"/>
      <c r="L247" s="33"/>
    </row>
    <row r="248" spans="1:12" ht="15.75" x14ac:dyDescent="0.25">
      <c r="A248" s="475"/>
      <c r="B248" s="552" t="s">
        <v>773</v>
      </c>
      <c r="C248" s="542"/>
      <c r="D248" s="542"/>
      <c r="E248" s="542"/>
      <c r="F248" s="542"/>
      <c r="G248" s="553"/>
      <c r="H248" s="427"/>
      <c r="I248" s="33"/>
      <c r="J248" s="33"/>
      <c r="K248" s="33"/>
      <c r="L248" s="33"/>
    </row>
    <row r="249" spans="1:12" ht="15.75" x14ac:dyDescent="0.25">
      <c r="A249" s="475"/>
      <c r="B249" s="552"/>
      <c r="C249" s="542"/>
      <c r="D249" s="542"/>
      <c r="E249" s="542"/>
      <c r="F249" s="542"/>
      <c r="G249" s="553"/>
      <c r="H249" s="427"/>
      <c r="I249" s="33"/>
      <c r="J249" s="33"/>
      <c r="K249" s="33"/>
      <c r="L249" s="33"/>
    </row>
    <row r="250" spans="1:12" x14ac:dyDescent="0.2">
      <c r="A250" s="475"/>
      <c r="B250" s="416" t="s">
        <v>314</v>
      </c>
      <c r="C250" s="532"/>
      <c r="D250" s="532"/>
      <c r="E250" s="532"/>
      <c r="F250" s="532"/>
      <c r="G250" s="554" t="s">
        <v>459</v>
      </c>
      <c r="H250" s="427"/>
      <c r="I250" s="33"/>
      <c r="J250" s="33"/>
      <c r="K250" s="33"/>
      <c r="L250" s="33"/>
    </row>
    <row r="251" spans="1:12" x14ac:dyDescent="0.2">
      <c r="A251" s="475"/>
      <c r="B251" s="555"/>
      <c r="C251" s="542"/>
      <c r="D251" s="542"/>
      <c r="E251" s="542"/>
      <c r="F251" s="542"/>
      <c r="G251" s="556"/>
      <c r="H251" s="427"/>
      <c r="I251" s="33"/>
      <c r="J251" s="33"/>
      <c r="K251" s="33"/>
      <c r="L251" s="33"/>
    </row>
    <row r="252" spans="1:12" x14ac:dyDescent="0.2">
      <c r="A252" s="475"/>
      <c r="B252" s="557" t="s">
        <v>774</v>
      </c>
      <c r="C252" s="557"/>
      <c r="D252" s="557"/>
      <c r="E252" s="557"/>
      <c r="F252" s="557"/>
      <c r="G252" s="557"/>
      <c r="H252" s="427"/>
      <c r="I252" s="33"/>
      <c r="J252" s="33"/>
      <c r="K252" s="33"/>
      <c r="L252" s="33"/>
    </row>
    <row r="253" spans="1:12" x14ac:dyDescent="0.2">
      <c r="A253" s="475"/>
      <c r="B253" s="499" t="s">
        <v>775</v>
      </c>
      <c r="C253" s="558"/>
      <c r="D253" s="542"/>
      <c r="E253" s="542"/>
      <c r="F253" s="542"/>
      <c r="G253" s="559">
        <v>5520</v>
      </c>
      <c r="H253" s="427"/>
      <c r="I253" s="33"/>
      <c r="J253" s="33"/>
      <c r="K253" s="33"/>
      <c r="L253" s="33"/>
    </row>
    <row r="254" spans="1:12" x14ac:dyDescent="0.2">
      <c r="A254" s="475"/>
      <c r="B254" s="499" t="s">
        <v>776</v>
      </c>
      <c r="C254" s="542"/>
      <c r="D254" s="542"/>
      <c r="E254" s="542"/>
      <c r="F254" s="542"/>
      <c r="G254" s="559">
        <v>43560</v>
      </c>
      <c r="H254" s="427"/>
      <c r="I254" s="33"/>
      <c r="J254" s="33"/>
      <c r="K254" s="33"/>
      <c r="L254" s="33"/>
    </row>
    <row r="255" spans="1:12" x14ac:dyDescent="0.2">
      <c r="A255" s="475"/>
      <c r="B255" s="499"/>
      <c r="C255" s="542"/>
      <c r="D255" s="542"/>
      <c r="E255" s="542"/>
      <c r="F255" s="542"/>
      <c r="G255" s="560"/>
      <c r="H255" s="427"/>
      <c r="I255" s="33"/>
      <c r="J255" s="33"/>
      <c r="K255" s="33"/>
      <c r="L255" s="33"/>
    </row>
    <row r="256" spans="1:12" x14ac:dyDescent="0.2">
      <c r="A256" s="475"/>
      <c r="B256" s="421" t="s">
        <v>709</v>
      </c>
      <c r="C256" s="542"/>
      <c r="D256" s="542"/>
      <c r="E256" s="542"/>
      <c r="F256" s="542"/>
      <c r="G256" s="561"/>
      <c r="H256" s="427"/>
      <c r="I256" s="33"/>
      <c r="J256" s="33"/>
      <c r="K256" s="33"/>
      <c r="L256" s="33"/>
    </row>
    <row r="257" spans="1:12" x14ac:dyDescent="0.2">
      <c r="A257" s="475"/>
      <c r="B257" s="421" t="s">
        <v>777</v>
      </c>
      <c r="C257" s="542"/>
      <c r="D257" s="542"/>
      <c r="E257" s="542"/>
      <c r="F257" s="542"/>
      <c r="G257" s="559"/>
      <c r="H257" s="427"/>
      <c r="I257" s="33"/>
      <c r="J257" s="33"/>
      <c r="K257" s="33"/>
      <c r="L257" s="33"/>
    </row>
    <row r="258" spans="1:12" x14ac:dyDescent="0.2">
      <c r="A258" s="475"/>
      <c r="B258" s="562"/>
      <c r="C258" s="542"/>
      <c r="D258" s="542"/>
      <c r="E258" s="542"/>
      <c r="F258" s="542"/>
      <c r="G258" s="559"/>
      <c r="H258" s="427"/>
      <c r="I258" s="33"/>
      <c r="J258" s="33"/>
      <c r="K258" s="33"/>
      <c r="L258" s="33"/>
    </row>
    <row r="259" spans="1:12" x14ac:dyDescent="0.2">
      <c r="A259" s="475"/>
      <c r="B259" s="557" t="s">
        <v>318</v>
      </c>
      <c r="C259" s="557"/>
      <c r="D259" s="557"/>
      <c r="E259" s="557"/>
      <c r="F259" s="557"/>
      <c r="G259" s="563"/>
      <c r="H259" s="427"/>
      <c r="I259" s="33"/>
      <c r="J259" s="33"/>
      <c r="K259" s="33"/>
      <c r="L259" s="33"/>
    </row>
    <row r="260" spans="1:12" x14ac:dyDescent="0.2">
      <c r="A260" s="475"/>
      <c r="B260" s="499" t="s">
        <v>778</v>
      </c>
      <c r="C260" s="558"/>
      <c r="D260" s="542"/>
      <c r="E260" s="542"/>
      <c r="F260" s="542"/>
      <c r="G260" s="559">
        <v>1830</v>
      </c>
      <c r="H260" s="427"/>
      <c r="I260" s="33"/>
      <c r="J260" s="33"/>
      <c r="K260" s="33"/>
      <c r="L260" s="33"/>
    </row>
    <row r="261" spans="1:12" x14ac:dyDescent="0.2">
      <c r="A261" s="475"/>
      <c r="B261" s="499" t="s">
        <v>779</v>
      </c>
      <c r="C261" s="542"/>
      <c r="D261" s="542"/>
      <c r="E261" s="542"/>
      <c r="F261" s="542"/>
      <c r="G261" s="559">
        <v>1830</v>
      </c>
      <c r="H261" s="427"/>
      <c r="I261" s="33"/>
      <c r="J261" s="33"/>
      <c r="K261" s="33"/>
      <c r="L261" s="33"/>
    </row>
    <row r="262" spans="1:12" x14ac:dyDescent="0.2">
      <c r="A262" s="475"/>
      <c r="B262" s="499" t="s">
        <v>780</v>
      </c>
      <c r="C262" s="542"/>
      <c r="D262" s="542"/>
      <c r="E262" s="542"/>
      <c r="F262" s="542"/>
      <c r="G262" s="559">
        <v>3390</v>
      </c>
      <c r="H262" s="427"/>
      <c r="I262" s="33"/>
      <c r="J262" s="33"/>
      <c r="K262" s="33"/>
      <c r="L262" s="33"/>
    </row>
    <row r="263" spans="1:12" x14ac:dyDescent="0.2">
      <c r="A263" s="475"/>
      <c r="B263" s="421"/>
      <c r="C263" s="542"/>
      <c r="D263" s="542"/>
      <c r="E263" s="542"/>
      <c r="F263" s="542"/>
      <c r="G263" s="561"/>
      <c r="H263" s="427"/>
      <c r="I263" s="33"/>
      <c r="J263" s="33"/>
      <c r="K263" s="33"/>
      <c r="L263" s="33"/>
    </row>
    <row r="264" spans="1:12" x14ac:dyDescent="0.2">
      <c r="A264" s="475"/>
      <c r="B264" s="557" t="s">
        <v>781</v>
      </c>
      <c r="C264" s="427"/>
      <c r="D264" s="427"/>
      <c r="E264" s="427"/>
      <c r="F264" s="427"/>
      <c r="G264" s="564"/>
      <c r="H264" s="427"/>
      <c r="I264" s="33"/>
      <c r="J264" s="33"/>
      <c r="K264" s="33"/>
      <c r="L264" s="33"/>
    </row>
    <row r="265" spans="1:12" x14ac:dyDescent="0.2">
      <c r="A265" s="475"/>
      <c r="B265" s="421" t="s">
        <v>782</v>
      </c>
      <c r="C265" s="427"/>
      <c r="D265" s="427"/>
      <c r="E265" s="427"/>
      <c r="F265" s="427"/>
      <c r="G265" s="510">
        <v>1310</v>
      </c>
      <c r="H265" s="427"/>
      <c r="I265" s="33"/>
      <c r="J265" s="33"/>
      <c r="K265" s="33"/>
      <c r="L265" s="33"/>
    </row>
    <row r="266" spans="1:12" x14ac:dyDescent="0.2">
      <c r="A266" s="475"/>
      <c r="B266" s="539"/>
      <c r="C266" s="427"/>
      <c r="D266" s="427"/>
      <c r="E266" s="427"/>
      <c r="F266" s="427"/>
      <c r="G266" s="564"/>
      <c r="H266" s="427"/>
      <c r="I266" s="33"/>
      <c r="J266" s="33"/>
      <c r="K266" s="33"/>
      <c r="L266" s="33"/>
    </row>
    <row r="267" spans="1:12" x14ac:dyDescent="0.2">
      <c r="A267" s="475"/>
      <c r="B267" s="511" t="s">
        <v>755</v>
      </c>
      <c r="C267" s="421"/>
      <c r="D267" s="427"/>
      <c r="E267" s="427"/>
      <c r="F267" s="427"/>
      <c r="G267" s="564"/>
      <c r="H267" s="427"/>
      <c r="I267" s="33"/>
      <c r="J267" s="33"/>
      <c r="K267" s="33"/>
      <c r="L267" s="33"/>
    </row>
    <row r="268" spans="1:12" x14ac:dyDescent="0.2">
      <c r="A268" s="475"/>
      <c r="B268" s="511" t="s">
        <v>783</v>
      </c>
      <c r="C268" s="421"/>
      <c r="D268" s="427"/>
      <c r="E268" s="427"/>
      <c r="F268" s="427"/>
      <c r="G268" s="427"/>
      <c r="H268" s="427"/>
      <c r="I268" s="33"/>
      <c r="J268" s="33"/>
      <c r="K268" s="33"/>
      <c r="L268" s="33"/>
    </row>
    <row r="269" spans="1:12" x14ac:dyDescent="0.2">
      <c r="A269" s="475"/>
      <c r="B269" s="511" t="s">
        <v>784</v>
      </c>
      <c r="C269" s="421"/>
      <c r="D269" s="427"/>
      <c r="E269" s="427"/>
      <c r="F269" s="427"/>
      <c r="G269" s="427"/>
      <c r="H269" s="427"/>
      <c r="I269" s="33"/>
      <c r="J269" s="33"/>
      <c r="K269" s="33"/>
      <c r="L269" s="33"/>
    </row>
  </sheetData>
  <mergeCells count="7">
    <mergeCell ref="B180:L180"/>
    <mergeCell ref="A1:B1"/>
    <mergeCell ref="B27:L27"/>
    <mergeCell ref="B7:L7"/>
    <mergeCell ref="B11:L11"/>
    <mergeCell ref="B42:L42"/>
    <mergeCell ref="B46:L46"/>
  </mergeCells>
  <phoneticPr fontId="0" type="noConversion"/>
  <hyperlinks>
    <hyperlink ref="I1" location="Indhold!A1" display="Tilbage til indholdsoversigten"/>
    <hyperlink ref="G1" location="Kontaktpersoner!E26" display="Kontaktpersoner"/>
    <hyperlink ref="H1" location="Kontaktpersoner!D25" display="kontaktperson"/>
    <hyperlink ref="J1" location="Indhold!A1" display="Tilbage til indholdsoversigten"/>
    <hyperlink ref="C1" location="Indhold!A1" display="Tilbage til indholdsoversigten"/>
    <hyperlink ref="D1" location="Kontaktpersoner!B28:F28" display="Kontaktperson"/>
    <hyperlink ref="F1" location="Indhold!A1" display="Tilbage til indholdsoversigten"/>
  </hyperlinks>
  <pageMargins left="0.3" right="0.24" top="0.28999999999999998" bottom="0.28999999999999998" header="0" footer="0"/>
  <pageSetup paperSize="9" scale="8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zoomScale="85" zoomScaleNormal="85" workbookViewId="0">
      <selection activeCell="I19" sqref="I19"/>
    </sheetView>
  </sheetViews>
  <sheetFormatPr defaultRowHeight="12.75" x14ac:dyDescent="0.2"/>
  <cols>
    <col min="1" max="1" width="10.28515625" customWidth="1"/>
    <col min="2" max="2" width="25" customWidth="1"/>
    <col min="3" max="3" width="21.140625" customWidth="1"/>
    <col min="5" max="5" width="10.28515625" customWidth="1"/>
    <col min="6" max="6" width="10.7109375" customWidth="1"/>
    <col min="7" max="7" width="9.5703125" customWidth="1"/>
    <col min="9" max="9" width="11.28515625" customWidth="1"/>
    <col min="10" max="10" width="10.7109375" customWidth="1"/>
  </cols>
  <sheetData>
    <row r="1" spans="1:13" ht="21" thickBot="1" x14ac:dyDescent="0.25">
      <c r="A1" s="596" t="s">
        <v>899</v>
      </c>
      <c r="B1" s="597"/>
      <c r="C1" s="17"/>
      <c r="D1" s="27" t="s">
        <v>230</v>
      </c>
      <c r="E1" s="27"/>
      <c r="F1" s="28" t="s">
        <v>159</v>
      </c>
    </row>
    <row r="2" spans="1:13" ht="13.5" thickBot="1" x14ac:dyDescent="0.25">
      <c r="A2" s="394"/>
      <c r="B2" s="395"/>
      <c r="C2" s="396" t="s">
        <v>606</v>
      </c>
      <c r="D2" s="397" t="s">
        <v>575</v>
      </c>
      <c r="E2" s="398"/>
      <c r="F2" s="398"/>
      <c r="G2" s="398"/>
      <c r="H2" s="398"/>
      <c r="I2" s="399"/>
      <c r="J2" s="399"/>
      <c r="K2" s="399"/>
      <c r="L2" s="399"/>
      <c r="M2" s="399"/>
    </row>
    <row r="3" spans="1:13" ht="10.9" customHeight="1" x14ac:dyDescent="0.2">
      <c r="A3" s="400"/>
      <c r="B3" s="401"/>
      <c r="C3" s="400"/>
      <c r="D3" s="402"/>
      <c r="E3" s="403"/>
      <c r="F3" s="403"/>
      <c r="G3" s="403"/>
      <c r="H3" s="404"/>
      <c r="I3" s="405"/>
      <c r="J3" s="402"/>
      <c r="K3" s="402"/>
      <c r="L3" s="402"/>
      <c r="M3" s="402"/>
    </row>
    <row r="4" spans="1:13" x14ac:dyDescent="0.2">
      <c r="A4" s="406"/>
      <c r="B4" s="406"/>
      <c r="C4" s="407"/>
      <c r="D4" s="408" t="s">
        <v>94</v>
      </c>
      <c r="E4" s="409"/>
      <c r="F4" s="410"/>
      <c r="G4" s="410"/>
      <c r="H4" s="411"/>
      <c r="I4" s="412" t="s">
        <v>95</v>
      </c>
      <c r="J4" s="410"/>
      <c r="K4" s="410"/>
      <c r="L4" s="410"/>
      <c r="M4" s="413"/>
    </row>
    <row r="5" spans="1:13" ht="27" customHeight="1" x14ac:dyDescent="0.2">
      <c r="A5" s="414" t="s">
        <v>616</v>
      </c>
      <c r="B5" s="415" t="s">
        <v>93</v>
      </c>
      <c r="C5" s="416"/>
      <c r="D5" s="416"/>
      <c r="E5" s="417" t="s">
        <v>607</v>
      </c>
      <c r="F5" s="418" t="s">
        <v>608</v>
      </c>
      <c r="G5" s="418" t="s">
        <v>609</v>
      </c>
      <c r="H5" s="419" t="s">
        <v>33</v>
      </c>
      <c r="I5" s="417" t="s">
        <v>607</v>
      </c>
      <c r="J5" s="418" t="s">
        <v>608</v>
      </c>
      <c r="K5" s="418" t="s">
        <v>609</v>
      </c>
      <c r="L5" s="418" t="s">
        <v>33</v>
      </c>
      <c r="M5" s="420"/>
    </row>
    <row r="6" spans="1:13" x14ac:dyDescent="0.2">
      <c r="A6" s="400">
        <v>3311</v>
      </c>
      <c r="B6" s="421" t="s">
        <v>786</v>
      </c>
      <c r="C6" s="400"/>
      <c r="D6" s="400"/>
      <c r="E6" s="213">
        <v>53620</v>
      </c>
      <c r="F6" s="213">
        <v>17010</v>
      </c>
      <c r="G6" s="213">
        <v>8310</v>
      </c>
      <c r="H6" s="422">
        <v>7500</v>
      </c>
      <c r="I6" s="213">
        <v>57370.000000000007</v>
      </c>
      <c r="J6" s="213">
        <v>18200</v>
      </c>
      <c r="K6" s="213">
        <v>9220</v>
      </c>
      <c r="L6" s="213">
        <v>8930</v>
      </c>
      <c r="M6" s="423"/>
    </row>
    <row r="7" spans="1:13" x14ac:dyDescent="0.2">
      <c r="A7" s="400">
        <v>3315</v>
      </c>
      <c r="B7" s="400" t="s">
        <v>785</v>
      </c>
      <c r="C7" s="400"/>
      <c r="D7" s="400"/>
      <c r="E7" s="213">
        <v>49210</v>
      </c>
      <c r="F7" s="213">
        <v>13490</v>
      </c>
      <c r="G7" s="213">
        <v>5830</v>
      </c>
      <c r="H7" s="422">
        <v>5140</v>
      </c>
      <c r="I7" s="213">
        <v>51670.000000000007</v>
      </c>
      <c r="J7" s="213">
        <v>14160</v>
      </c>
      <c r="K7" s="213">
        <v>6409.9999999999991</v>
      </c>
      <c r="L7" s="213">
        <v>6120</v>
      </c>
      <c r="M7" s="423"/>
    </row>
    <row r="8" spans="1:13" x14ac:dyDescent="0.2">
      <c r="A8" s="400">
        <v>1080</v>
      </c>
      <c r="B8" s="400" t="s">
        <v>787</v>
      </c>
      <c r="C8" s="400"/>
      <c r="D8" s="400"/>
      <c r="E8" s="213">
        <v>53620</v>
      </c>
      <c r="F8" s="424">
        <v>0</v>
      </c>
      <c r="G8" s="213">
        <v>8310</v>
      </c>
      <c r="H8" s="422">
        <v>7500</v>
      </c>
      <c r="I8" s="213">
        <v>57370.000000000007</v>
      </c>
      <c r="J8" s="213">
        <v>0</v>
      </c>
      <c r="K8" s="213">
        <v>9220</v>
      </c>
      <c r="L8" s="213">
        <v>8930</v>
      </c>
      <c r="M8" s="423"/>
    </row>
    <row r="9" spans="1:13" x14ac:dyDescent="0.2">
      <c r="A9" s="400">
        <v>1980</v>
      </c>
      <c r="B9" s="400" t="s">
        <v>788</v>
      </c>
      <c r="C9" s="400"/>
      <c r="D9" s="400"/>
      <c r="E9" s="213">
        <v>49210</v>
      </c>
      <c r="F9" s="424">
        <v>0</v>
      </c>
      <c r="G9" s="213">
        <v>5830</v>
      </c>
      <c r="H9" s="422">
        <v>7500</v>
      </c>
      <c r="I9" s="213">
        <v>51670.000000000007</v>
      </c>
      <c r="J9" s="213">
        <v>0</v>
      </c>
      <c r="K9" s="213">
        <v>6409.9999999999991</v>
      </c>
      <c r="L9" s="213">
        <v>8930</v>
      </c>
      <c r="M9" s="423"/>
    </row>
    <row r="10" spans="1:13" x14ac:dyDescent="0.2">
      <c r="A10" s="400"/>
      <c r="B10" s="421"/>
      <c r="C10" s="425"/>
      <c r="D10" s="400"/>
      <c r="E10" s="400"/>
      <c r="F10" s="400"/>
      <c r="G10" s="400"/>
      <c r="H10" s="400"/>
      <c r="I10" s="400"/>
      <c r="J10" s="400"/>
      <c r="K10" s="400"/>
      <c r="L10" s="400"/>
      <c r="M10" s="393"/>
    </row>
    <row r="11" spans="1:13" x14ac:dyDescent="0.2">
      <c r="A11" s="400"/>
      <c r="B11" s="426" t="s">
        <v>611</v>
      </c>
      <c r="C11" s="427"/>
      <c r="D11" s="400"/>
      <c r="E11" s="400"/>
      <c r="F11" s="400"/>
      <c r="G11" s="400"/>
      <c r="H11" s="400"/>
      <c r="I11" s="400"/>
      <c r="J11" s="400"/>
      <c r="K11" s="400"/>
      <c r="L11" s="400"/>
      <c r="M11" s="400"/>
    </row>
    <row r="12" spans="1:13" x14ac:dyDescent="0.2">
      <c r="A12" s="400"/>
      <c r="B12" s="421" t="s">
        <v>602</v>
      </c>
      <c r="C12" s="424">
        <v>4360</v>
      </c>
      <c r="D12" s="400"/>
      <c r="E12" s="400"/>
      <c r="F12" s="400"/>
      <c r="G12" s="400"/>
      <c r="H12" s="400"/>
      <c r="I12" s="428"/>
      <c r="J12" s="428"/>
      <c r="K12" s="428"/>
      <c r="L12" s="428"/>
      <c r="M12" s="400"/>
    </row>
    <row r="13" spans="1:13" x14ac:dyDescent="0.2">
      <c r="A13" s="400"/>
      <c r="B13" s="421" t="s">
        <v>603</v>
      </c>
      <c r="C13" s="424">
        <v>4840</v>
      </c>
      <c r="D13" s="400"/>
      <c r="E13" s="400"/>
      <c r="F13" s="400"/>
      <c r="G13" s="400"/>
      <c r="H13" s="400"/>
      <c r="I13" s="428"/>
      <c r="J13" s="428"/>
      <c r="K13" s="428"/>
      <c r="L13" s="428"/>
      <c r="M13" s="400"/>
    </row>
    <row r="14" spans="1:13" x14ac:dyDescent="0.2">
      <c r="A14" s="400"/>
      <c r="B14" s="421" t="s">
        <v>604</v>
      </c>
      <c r="C14" s="424">
        <v>5230</v>
      </c>
      <c r="D14" s="400"/>
      <c r="E14" s="400"/>
      <c r="F14" s="400"/>
      <c r="G14" s="400"/>
      <c r="H14" s="400"/>
      <c r="I14" s="400"/>
      <c r="J14" s="400"/>
      <c r="K14" s="400"/>
      <c r="L14" s="400"/>
      <c r="M14" s="400"/>
    </row>
  </sheetData>
  <mergeCells count="1">
    <mergeCell ref="A1:B1"/>
  </mergeCells>
  <hyperlinks>
    <hyperlink ref="J1" location="Indhold!A1" display="Tilbage til indholdsoversigten"/>
    <hyperlink ref="H1" location="Kontaktpersoner!E26" display="Kontaktpersoner"/>
    <hyperlink ref="I1" location="Kontaktpersoner!D25" display="kontaktperson"/>
    <hyperlink ref="K1" location="Indhold!A1" display="Tilbage til indholdsoversigten"/>
    <hyperlink ref="C1" location="Indhold!A1" display="Tilbage til indholdsoversigten"/>
    <hyperlink ref="D1" location="Kontaktpersoner!B28:F28" display="Kontaktperson"/>
    <hyperlink ref="F1" location="Indhold!A1" display="Tilbage til indholdsoversigten"/>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enableFormatConditionsCalculation="0"/>
  <dimension ref="A1:F33"/>
  <sheetViews>
    <sheetView zoomScale="80" zoomScaleNormal="80" workbookViewId="0">
      <selection activeCell="B8" sqref="B8"/>
    </sheetView>
  </sheetViews>
  <sheetFormatPr defaultRowHeight="12.75" x14ac:dyDescent="0.2"/>
  <cols>
    <col min="1" max="1" width="50.7109375" customWidth="1"/>
    <col min="2" max="2" width="31.42578125" bestFit="1" customWidth="1"/>
    <col min="3" max="5" width="9.7109375" customWidth="1"/>
  </cols>
  <sheetData>
    <row r="1" spans="1:6" ht="21" thickBot="1" x14ac:dyDescent="0.25">
      <c r="A1" s="596" t="s">
        <v>899</v>
      </c>
      <c r="B1" s="597"/>
      <c r="C1" s="17"/>
      <c r="D1" s="27" t="s">
        <v>230</v>
      </c>
      <c r="E1" s="27"/>
      <c r="F1" s="28" t="s">
        <v>159</v>
      </c>
    </row>
    <row r="2" spans="1:6" ht="12.75" customHeight="1" thickBot="1" x14ac:dyDescent="0.25"/>
    <row r="3" spans="1:6" ht="13.5" thickBot="1" x14ac:dyDescent="0.25">
      <c r="A3" s="341" t="s">
        <v>3</v>
      </c>
      <c r="B3" s="94" t="s">
        <v>110</v>
      </c>
      <c r="C3" s="94"/>
      <c r="D3" s="341"/>
      <c r="E3" s="341"/>
    </row>
    <row r="4" spans="1:6" x14ac:dyDescent="0.2">
      <c r="A4" s="378"/>
      <c r="B4" s="98"/>
      <c r="C4" s="379"/>
      <c r="D4" s="379"/>
      <c r="E4" s="379"/>
    </row>
    <row r="5" spans="1:6" x14ac:dyDescent="0.2">
      <c r="A5" s="378"/>
      <c r="B5" s="98"/>
      <c r="C5" s="379"/>
      <c r="D5" s="379"/>
      <c r="E5" s="379"/>
    </row>
    <row r="6" spans="1:6" ht="15.75" x14ac:dyDescent="0.25">
      <c r="A6" s="380" t="s">
        <v>963</v>
      </c>
      <c r="B6" s="345"/>
      <c r="C6" s="345"/>
      <c r="D6" s="345"/>
      <c r="E6" s="345"/>
    </row>
    <row r="7" spans="1:6" ht="16.5" x14ac:dyDescent="0.3">
      <c r="A7" s="381"/>
      <c r="B7" s="382" t="s">
        <v>459</v>
      </c>
      <c r="C7" s="345"/>
      <c r="D7" s="345"/>
      <c r="E7" s="345"/>
    </row>
    <row r="8" spans="1:6" x14ac:dyDescent="0.2">
      <c r="A8" s="345" t="s">
        <v>964</v>
      </c>
      <c r="B8" s="34"/>
      <c r="C8" s="345"/>
      <c r="D8" s="345"/>
      <c r="E8" s="345"/>
    </row>
    <row r="9" spans="1:6" x14ac:dyDescent="0.2">
      <c r="A9" s="345" t="s">
        <v>169</v>
      </c>
      <c r="B9" s="34">
        <v>7400</v>
      </c>
      <c r="C9" s="345"/>
      <c r="D9" s="345"/>
      <c r="E9" s="345"/>
    </row>
    <row r="10" spans="1:6" x14ac:dyDescent="0.2">
      <c r="A10" s="345" t="s">
        <v>168</v>
      </c>
      <c r="B10" s="34">
        <v>14800</v>
      </c>
      <c r="C10" s="345"/>
      <c r="D10" s="345"/>
      <c r="E10" s="345"/>
    </row>
    <row r="11" spans="1:6" x14ac:dyDescent="0.2">
      <c r="A11" s="345"/>
      <c r="B11" s="34"/>
      <c r="C11" s="345"/>
      <c r="D11" s="345"/>
      <c r="E11" s="345"/>
    </row>
    <row r="12" spans="1:6" x14ac:dyDescent="0.2">
      <c r="A12" s="345" t="s">
        <v>965</v>
      </c>
      <c r="B12" s="34">
        <v>4520</v>
      </c>
      <c r="C12" s="345"/>
      <c r="D12" s="345"/>
      <c r="E12" s="345"/>
    </row>
    <row r="13" spans="1:6" x14ac:dyDescent="0.2">
      <c r="A13" s="345"/>
      <c r="B13" s="34"/>
      <c r="C13" s="345"/>
      <c r="D13" s="345"/>
      <c r="E13" s="345"/>
    </row>
    <row r="14" spans="1:6" ht="12" customHeight="1" x14ac:dyDescent="0.2">
      <c r="A14" s="345" t="s">
        <v>73</v>
      </c>
      <c r="B14" s="383">
        <v>6120</v>
      </c>
      <c r="C14" s="345"/>
      <c r="D14" s="345"/>
      <c r="E14" s="345"/>
    </row>
    <row r="15" spans="1:6" x14ac:dyDescent="0.2">
      <c r="A15" s="345"/>
      <c r="B15" s="34"/>
      <c r="C15" s="345"/>
      <c r="D15" s="345"/>
      <c r="E15" s="345"/>
    </row>
    <row r="16" spans="1:6" x14ac:dyDescent="0.2">
      <c r="A16" s="345"/>
      <c r="B16" s="345"/>
      <c r="C16" s="345"/>
      <c r="D16" s="345"/>
      <c r="E16" s="123"/>
    </row>
    <row r="17" spans="1:5" x14ac:dyDescent="0.2">
      <c r="A17" s="345"/>
      <c r="B17" s="345"/>
      <c r="C17" s="345"/>
      <c r="D17" s="345"/>
      <c r="E17" s="345"/>
    </row>
    <row r="18" spans="1:5" ht="15.75" x14ac:dyDescent="0.25">
      <c r="A18" s="384" t="s">
        <v>113</v>
      </c>
      <c r="B18" s="345"/>
      <c r="C18" s="345"/>
      <c r="D18" s="345"/>
      <c r="E18" s="345"/>
    </row>
    <row r="19" spans="1:5" x14ac:dyDescent="0.2">
      <c r="A19" s="345"/>
      <c r="B19" s="345"/>
      <c r="C19" s="345"/>
      <c r="D19" s="345"/>
      <c r="E19" s="123"/>
    </row>
    <row r="20" spans="1:5" x14ac:dyDescent="0.2">
      <c r="A20" s="123"/>
      <c r="B20" s="382" t="s">
        <v>495</v>
      </c>
      <c r="C20" s="345"/>
      <c r="D20" s="345"/>
      <c r="E20" s="345"/>
    </row>
    <row r="21" spans="1:5" x14ac:dyDescent="0.2">
      <c r="A21" s="345" t="s">
        <v>114</v>
      </c>
      <c r="B21" s="34">
        <v>1430</v>
      </c>
      <c r="C21" s="345"/>
      <c r="D21" s="345"/>
      <c r="E21" s="345"/>
    </row>
    <row r="22" spans="1:5" x14ac:dyDescent="0.2">
      <c r="A22" s="345" t="s">
        <v>115</v>
      </c>
      <c r="B22" s="34">
        <v>1590</v>
      </c>
      <c r="C22" s="345"/>
      <c r="D22" s="345"/>
      <c r="E22" s="345"/>
    </row>
    <row r="23" spans="1:5" x14ac:dyDescent="0.2">
      <c r="A23" s="345" t="s">
        <v>116</v>
      </c>
      <c r="B23" s="34">
        <v>1790</v>
      </c>
      <c r="C23" s="345"/>
      <c r="D23" s="345"/>
      <c r="E23" s="345"/>
    </row>
    <row r="24" spans="1:5" x14ac:dyDescent="0.2">
      <c r="A24" s="345" t="s">
        <v>117</v>
      </c>
      <c r="B24" s="34">
        <v>2110</v>
      </c>
      <c r="C24" s="345"/>
      <c r="D24" s="345"/>
      <c r="E24" s="345"/>
    </row>
    <row r="25" spans="1:5" x14ac:dyDescent="0.2">
      <c r="A25" s="345" t="s">
        <v>118</v>
      </c>
      <c r="B25" s="34">
        <v>2860</v>
      </c>
      <c r="C25" s="345"/>
      <c r="D25" s="345"/>
      <c r="E25" s="345"/>
    </row>
    <row r="26" spans="1:5" x14ac:dyDescent="0.2">
      <c r="A26" s="345"/>
      <c r="B26" s="345"/>
      <c r="C26" s="345"/>
      <c r="D26" s="345"/>
      <c r="E26" s="345"/>
    </row>
    <row r="27" spans="1:5" x14ac:dyDescent="0.2">
      <c r="A27" s="345"/>
      <c r="B27" s="345"/>
      <c r="C27" s="345"/>
      <c r="D27" s="345"/>
      <c r="E27" s="345"/>
    </row>
    <row r="28" spans="1:5" x14ac:dyDescent="0.2">
      <c r="A28" s="385" t="s">
        <v>4</v>
      </c>
      <c r="B28" s="385" t="s">
        <v>5</v>
      </c>
      <c r="C28" s="386"/>
      <c r="D28" s="387"/>
      <c r="E28" s="345"/>
    </row>
    <row r="29" spans="1:5" ht="15.75" x14ac:dyDescent="0.25">
      <c r="A29" s="384" t="s">
        <v>111</v>
      </c>
      <c r="B29" s="348"/>
      <c r="C29" s="348"/>
      <c r="D29" s="348"/>
      <c r="E29" s="345"/>
    </row>
    <row r="30" spans="1:5" x14ac:dyDescent="0.2">
      <c r="A30" s="345"/>
      <c r="B30" s="382" t="s">
        <v>495</v>
      </c>
      <c r="C30" s="345"/>
      <c r="D30" s="345"/>
      <c r="E30" s="345"/>
    </row>
    <row r="31" spans="1:5" x14ac:dyDescent="0.2">
      <c r="A31" s="345" t="s">
        <v>494</v>
      </c>
      <c r="B31" s="348">
        <v>720</v>
      </c>
      <c r="C31" s="345"/>
      <c r="D31" s="345"/>
      <c r="E31" s="345"/>
    </row>
    <row r="32" spans="1:5" x14ac:dyDescent="0.2">
      <c r="A32" s="348" t="s">
        <v>360</v>
      </c>
      <c r="B32" s="348">
        <v>1725</v>
      </c>
      <c r="C32" s="345"/>
      <c r="D32" s="345"/>
      <c r="E32" s="345"/>
    </row>
    <row r="33" spans="1:5" x14ac:dyDescent="0.2">
      <c r="A33" s="348" t="s">
        <v>112</v>
      </c>
      <c r="B33" s="348">
        <v>1725</v>
      </c>
      <c r="C33" s="345"/>
      <c r="D33" s="345"/>
      <c r="E33" s="345"/>
    </row>
  </sheetData>
  <mergeCells count="1">
    <mergeCell ref="A1:B1"/>
  </mergeCells>
  <phoneticPr fontId="0" type="noConversion"/>
  <hyperlinks>
    <hyperlink ref="C1" location="Indhold!A1" display="Tilbage til indholdsoversigten"/>
    <hyperlink ref="D1" location="Kontaktpersoner!B28:F28" display="Kontaktperson"/>
    <hyperlink ref="F1" location="Indhold!A1" display="Tilbage til indholdsoversigten"/>
  </hyperlinks>
  <pageMargins left="0.75" right="0.75" top="1" bottom="1"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enableFormatConditionsCalculation="0"/>
  <dimension ref="A1:H162"/>
  <sheetViews>
    <sheetView zoomScale="85" zoomScaleNormal="85" workbookViewId="0">
      <selection activeCell="K5" sqref="K5"/>
    </sheetView>
  </sheetViews>
  <sheetFormatPr defaultRowHeight="12.75" x14ac:dyDescent="0.2"/>
  <cols>
    <col min="1" max="1" width="8.28515625" customWidth="1"/>
    <col min="2" max="2" width="53.85546875" customWidth="1"/>
    <col min="3" max="8" width="12.28515625" customWidth="1"/>
    <col min="9" max="9" width="9.42578125" customWidth="1"/>
    <col min="10" max="10" width="9.7109375" customWidth="1"/>
    <col min="11" max="11" width="9.42578125" customWidth="1"/>
    <col min="15" max="15" width="13.42578125" customWidth="1"/>
    <col min="16" max="16" width="14.28515625" customWidth="1"/>
    <col min="17" max="17" width="13.42578125" customWidth="1"/>
    <col min="18" max="18" width="11.7109375" customWidth="1"/>
    <col min="19" max="19" width="12.42578125" customWidth="1"/>
    <col min="20" max="20" width="11.7109375" customWidth="1"/>
  </cols>
  <sheetData>
    <row r="1" spans="1:8" ht="21" thickBot="1" x14ac:dyDescent="0.25">
      <c r="A1" s="596" t="s">
        <v>899</v>
      </c>
      <c r="B1" s="597"/>
      <c r="C1" s="17"/>
      <c r="D1" s="27" t="s">
        <v>230</v>
      </c>
      <c r="E1" s="27"/>
      <c r="F1" s="28" t="s">
        <v>159</v>
      </c>
    </row>
    <row r="2" spans="1:8" ht="13.5" thickBot="1" x14ac:dyDescent="0.25">
      <c r="A2" s="93"/>
      <c r="B2" s="30" t="s">
        <v>120</v>
      </c>
      <c r="C2" s="94" t="s">
        <v>420</v>
      </c>
      <c r="D2" s="95"/>
      <c r="E2" s="93"/>
      <c r="F2" s="96"/>
      <c r="G2" s="17"/>
      <c r="H2" s="17"/>
    </row>
    <row r="3" spans="1:8" x14ac:dyDescent="0.2">
      <c r="A3" s="29"/>
      <c r="B3" s="29"/>
      <c r="C3" s="29"/>
      <c r="D3" s="48"/>
      <c r="E3" s="29"/>
      <c r="F3" s="97"/>
      <c r="G3" s="29"/>
      <c r="H3" s="29"/>
    </row>
    <row r="4" spans="1:8" x14ac:dyDescent="0.2">
      <c r="A4" s="98"/>
      <c r="B4" s="99" t="s">
        <v>93</v>
      </c>
      <c r="C4" s="100" t="s">
        <v>94</v>
      </c>
      <c r="D4" s="101"/>
      <c r="E4" s="101"/>
      <c r="F4" s="102" t="s">
        <v>95</v>
      </c>
      <c r="G4" s="103"/>
      <c r="H4" s="103"/>
    </row>
    <row r="5" spans="1:8" ht="26.1" customHeight="1" x14ac:dyDescent="0.2">
      <c r="A5" s="104" t="s">
        <v>258</v>
      </c>
      <c r="B5" s="105" t="s">
        <v>472</v>
      </c>
      <c r="C5" s="106" t="s">
        <v>326</v>
      </c>
      <c r="D5" s="106" t="s">
        <v>327</v>
      </c>
      <c r="E5" s="107" t="s">
        <v>328</v>
      </c>
      <c r="F5" s="106" t="s">
        <v>326</v>
      </c>
      <c r="G5" s="106" t="s">
        <v>327</v>
      </c>
      <c r="H5" s="108" t="s">
        <v>328</v>
      </c>
    </row>
    <row r="6" spans="1:8" x14ac:dyDescent="0.2">
      <c r="A6" s="109" t="s">
        <v>260</v>
      </c>
      <c r="B6" s="110"/>
      <c r="C6" s="110" t="s">
        <v>474</v>
      </c>
      <c r="D6" s="110" t="s">
        <v>474</v>
      </c>
      <c r="E6" s="110" t="s">
        <v>475</v>
      </c>
      <c r="F6" s="111" t="s">
        <v>474</v>
      </c>
      <c r="G6" s="110" t="s">
        <v>474</v>
      </c>
      <c r="H6" s="110" t="s">
        <v>475</v>
      </c>
    </row>
    <row r="7" spans="1:8" ht="19.5" x14ac:dyDescent="0.35">
      <c r="A7" s="98"/>
      <c r="B7" s="601" t="s">
        <v>357</v>
      </c>
      <c r="C7" s="602"/>
      <c r="D7" s="602"/>
      <c r="E7" s="602"/>
      <c r="F7" s="602"/>
      <c r="G7" s="602"/>
      <c r="H7" s="602"/>
    </row>
    <row r="8" spans="1:8" x14ac:dyDescent="0.2">
      <c r="A8" s="112">
        <v>828</v>
      </c>
      <c r="B8" s="113" t="s">
        <v>533</v>
      </c>
      <c r="C8" s="114">
        <v>34500</v>
      </c>
      <c r="D8" s="114">
        <v>7810</v>
      </c>
      <c r="E8" s="115">
        <v>5210</v>
      </c>
      <c r="F8" s="116">
        <v>36225</v>
      </c>
      <c r="G8" s="114">
        <v>8591</v>
      </c>
      <c r="H8" s="115">
        <v>6199.9</v>
      </c>
    </row>
    <row r="9" spans="1:8" x14ac:dyDescent="0.2">
      <c r="A9" s="112">
        <v>830</v>
      </c>
      <c r="B9" s="113" t="s">
        <v>554</v>
      </c>
      <c r="C9" s="114">
        <v>34500</v>
      </c>
      <c r="D9" s="114">
        <v>7810</v>
      </c>
      <c r="E9" s="115">
        <v>5210</v>
      </c>
      <c r="F9" s="116">
        <v>36225</v>
      </c>
      <c r="G9" s="114">
        <v>8591</v>
      </c>
      <c r="H9" s="115">
        <v>6199.9</v>
      </c>
    </row>
    <row r="10" spans="1:8" x14ac:dyDescent="0.2">
      <c r="A10" s="112">
        <v>890</v>
      </c>
      <c r="B10" s="113" t="s">
        <v>555</v>
      </c>
      <c r="C10" s="114">
        <v>34500</v>
      </c>
      <c r="D10" s="114">
        <v>7810</v>
      </c>
      <c r="E10" s="115">
        <v>5210</v>
      </c>
      <c r="F10" s="116">
        <v>36225</v>
      </c>
      <c r="G10" s="114">
        <v>8591</v>
      </c>
      <c r="H10" s="115">
        <v>6199.9</v>
      </c>
    </row>
    <row r="11" spans="1:8" x14ac:dyDescent="0.2">
      <c r="A11" s="112">
        <v>891</v>
      </c>
      <c r="B11" s="113" t="s">
        <v>556</v>
      </c>
      <c r="C11" s="114">
        <v>34500</v>
      </c>
      <c r="D11" s="114">
        <v>7810</v>
      </c>
      <c r="E11" s="115">
        <v>5210</v>
      </c>
      <c r="F11" s="116">
        <v>36225</v>
      </c>
      <c r="G11" s="114">
        <v>8591</v>
      </c>
      <c r="H11" s="115">
        <v>6199.9</v>
      </c>
    </row>
    <row r="12" spans="1:8" ht="19.5" x14ac:dyDescent="0.35">
      <c r="A12" s="98"/>
      <c r="B12" s="601" t="s">
        <v>358</v>
      </c>
      <c r="C12" s="602"/>
      <c r="D12" s="602"/>
      <c r="E12" s="602"/>
      <c r="F12" s="602"/>
      <c r="G12" s="602"/>
      <c r="H12" s="602"/>
    </row>
    <row r="13" spans="1:8" x14ac:dyDescent="0.2">
      <c r="A13" s="112">
        <v>701</v>
      </c>
      <c r="B13" s="113" t="s">
        <v>639</v>
      </c>
      <c r="C13" s="114">
        <v>54900</v>
      </c>
      <c r="D13" s="114">
        <v>10990</v>
      </c>
      <c r="E13" s="115">
        <v>8160</v>
      </c>
      <c r="F13" s="116">
        <v>58743</v>
      </c>
      <c r="G13" s="114">
        <v>12198.9</v>
      </c>
      <c r="H13" s="115">
        <v>9710.4</v>
      </c>
    </row>
    <row r="14" spans="1:8" x14ac:dyDescent="0.2">
      <c r="A14" s="112">
        <v>800</v>
      </c>
      <c r="B14" s="113" t="s">
        <v>216</v>
      </c>
      <c r="C14" s="114">
        <v>54900</v>
      </c>
      <c r="D14" s="114">
        <v>10990</v>
      </c>
      <c r="E14" s="115">
        <v>8160</v>
      </c>
      <c r="F14" s="116">
        <v>58743</v>
      </c>
      <c r="G14" s="114">
        <v>12198.9</v>
      </c>
      <c r="H14" s="115">
        <v>9710.4</v>
      </c>
    </row>
    <row r="15" spans="1:8" x14ac:dyDescent="0.2">
      <c r="A15" s="112">
        <v>818</v>
      </c>
      <c r="B15" s="113" t="s">
        <v>374</v>
      </c>
      <c r="C15" s="114">
        <v>54900</v>
      </c>
      <c r="D15" s="114">
        <v>10990</v>
      </c>
      <c r="E15" s="115">
        <v>8160</v>
      </c>
      <c r="F15" s="116">
        <v>58743</v>
      </c>
      <c r="G15" s="114">
        <v>12198.9</v>
      </c>
      <c r="H15" s="115">
        <v>9710.4</v>
      </c>
    </row>
    <row r="16" spans="1:8" x14ac:dyDescent="0.2">
      <c r="A16" s="112">
        <v>822</v>
      </c>
      <c r="B16" s="113" t="s">
        <v>55</v>
      </c>
      <c r="C16" s="114">
        <v>61550</v>
      </c>
      <c r="D16" s="114">
        <v>10990</v>
      </c>
      <c r="E16" s="115">
        <v>8160</v>
      </c>
      <c r="F16" s="116">
        <v>65858.5</v>
      </c>
      <c r="G16" s="114">
        <v>12198.9</v>
      </c>
      <c r="H16" s="115">
        <v>9710.4</v>
      </c>
    </row>
    <row r="17" spans="1:8" x14ac:dyDescent="0.2">
      <c r="A17" s="112">
        <v>825</v>
      </c>
      <c r="B17" s="113" t="s">
        <v>372</v>
      </c>
      <c r="C17" s="114">
        <v>61550</v>
      </c>
      <c r="D17" s="114">
        <v>10990</v>
      </c>
      <c r="E17" s="115">
        <v>8160</v>
      </c>
      <c r="F17" s="116">
        <v>65858.5</v>
      </c>
      <c r="G17" s="114">
        <v>12198.9</v>
      </c>
      <c r="H17" s="115">
        <v>9710.4</v>
      </c>
    </row>
    <row r="18" spans="1:8" x14ac:dyDescent="0.2">
      <c r="A18" s="112">
        <v>838</v>
      </c>
      <c r="B18" s="113" t="s">
        <v>434</v>
      </c>
      <c r="C18" s="114">
        <v>54900</v>
      </c>
      <c r="D18" s="114">
        <v>10990</v>
      </c>
      <c r="E18" s="115">
        <v>8160</v>
      </c>
      <c r="F18" s="116">
        <v>58743</v>
      </c>
      <c r="G18" s="114">
        <v>12198.9</v>
      </c>
      <c r="H18" s="115">
        <v>9710.4</v>
      </c>
    </row>
    <row r="19" spans="1:8" x14ac:dyDescent="0.2">
      <c r="A19" s="112">
        <v>849</v>
      </c>
      <c r="B19" s="113" t="s">
        <v>387</v>
      </c>
      <c r="C19" s="114">
        <v>61550</v>
      </c>
      <c r="D19" s="114">
        <v>10990</v>
      </c>
      <c r="E19" s="115">
        <v>8160</v>
      </c>
      <c r="F19" s="116">
        <v>65858.5</v>
      </c>
      <c r="G19" s="114">
        <v>12198.9</v>
      </c>
      <c r="H19" s="115">
        <v>9710.4</v>
      </c>
    </row>
    <row r="20" spans="1:8" x14ac:dyDescent="0.2">
      <c r="A20" s="112">
        <v>879</v>
      </c>
      <c r="B20" s="113" t="s">
        <v>371</v>
      </c>
      <c r="C20" s="114">
        <v>42590</v>
      </c>
      <c r="D20" s="114">
        <v>10990</v>
      </c>
      <c r="E20" s="115">
        <v>8160</v>
      </c>
      <c r="F20" s="116">
        <v>45571.3</v>
      </c>
      <c r="G20" s="114">
        <v>12198.9</v>
      </c>
      <c r="H20" s="115">
        <v>9710.4</v>
      </c>
    </row>
    <row r="21" spans="1:8" x14ac:dyDescent="0.2">
      <c r="A21" s="112">
        <v>888</v>
      </c>
      <c r="B21" s="113" t="s">
        <v>373</v>
      </c>
      <c r="C21" s="114">
        <v>54900</v>
      </c>
      <c r="D21" s="114">
        <v>10990</v>
      </c>
      <c r="E21" s="115">
        <v>8160</v>
      </c>
      <c r="F21" s="116">
        <v>58743</v>
      </c>
      <c r="G21" s="114">
        <v>12198.9</v>
      </c>
      <c r="H21" s="115">
        <v>9710.4</v>
      </c>
    </row>
    <row r="22" spans="1:8" x14ac:dyDescent="0.2">
      <c r="A22" s="112">
        <v>889</v>
      </c>
      <c r="B22" s="113" t="s">
        <v>375</v>
      </c>
      <c r="C22" s="114">
        <v>61550</v>
      </c>
      <c r="D22" s="114">
        <v>10990</v>
      </c>
      <c r="E22" s="115">
        <v>8160</v>
      </c>
      <c r="F22" s="116">
        <v>65858.5</v>
      </c>
      <c r="G22" s="114">
        <v>12198.9</v>
      </c>
      <c r="H22" s="115">
        <v>9710.4</v>
      </c>
    </row>
    <row r="23" spans="1:8" x14ac:dyDescent="0.2">
      <c r="A23" s="112">
        <v>8579</v>
      </c>
      <c r="B23" s="113" t="s">
        <v>640</v>
      </c>
      <c r="C23" s="114">
        <v>27450</v>
      </c>
      <c r="D23" s="114">
        <v>5500</v>
      </c>
      <c r="E23" s="115">
        <v>4080</v>
      </c>
      <c r="F23" s="116">
        <v>29371.5</v>
      </c>
      <c r="G23" s="114">
        <v>6105</v>
      </c>
      <c r="H23" s="115">
        <v>4855.2</v>
      </c>
    </row>
    <row r="24" spans="1:8" x14ac:dyDescent="0.2">
      <c r="A24" s="112">
        <v>8822</v>
      </c>
      <c r="B24" s="113" t="s">
        <v>55</v>
      </c>
      <c r="C24" s="114">
        <v>30770</v>
      </c>
      <c r="D24" s="114">
        <v>5500</v>
      </c>
      <c r="E24" s="115">
        <v>4080</v>
      </c>
      <c r="F24" s="116">
        <v>32923.9</v>
      </c>
      <c r="G24" s="114">
        <v>6105</v>
      </c>
      <c r="H24" s="115">
        <v>4855.2</v>
      </c>
    </row>
    <row r="25" spans="1:8" ht="19.5" x14ac:dyDescent="0.35">
      <c r="A25" s="98"/>
      <c r="B25" s="601" t="s">
        <v>359</v>
      </c>
      <c r="C25" s="602"/>
      <c r="D25" s="602"/>
      <c r="E25" s="602"/>
      <c r="F25" s="602"/>
      <c r="G25" s="602"/>
      <c r="H25" s="602"/>
    </row>
    <row r="26" spans="1:8" x14ac:dyDescent="0.2">
      <c r="A26" s="112">
        <v>708</v>
      </c>
      <c r="B26" s="113" t="s">
        <v>641</v>
      </c>
      <c r="C26" s="114">
        <v>73850</v>
      </c>
      <c r="D26" s="114">
        <v>10990</v>
      </c>
      <c r="E26" s="115">
        <v>8160</v>
      </c>
      <c r="F26" s="116">
        <v>79019.5</v>
      </c>
      <c r="G26" s="114">
        <v>12198.9</v>
      </c>
      <c r="H26" s="115">
        <v>9710.4</v>
      </c>
    </row>
    <row r="27" spans="1:8" x14ac:dyDescent="0.2">
      <c r="A27" s="112">
        <v>821</v>
      </c>
      <c r="B27" s="113" t="s">
        <v>60</v>
      </c>
      <c r="C27" s="114">
        <v>61550</v>
      </c>
      <c r="D27" s="114">
        <v>10990</v>
      </c>
      <c r="E27" s="115">
        <v>8160</v>
      </c>
      <c r="F27" s="116">
        <v>65858.5</v>
      </c>
      <c r="G27" s="114">
        <v>12198.9</v>
      </c>
      <c r="H27" s="115">
        <v>9710.4</v>
      </c>
    </row>
    <row r="28" spans="1:8" x14ac:dyDescent="0.2">
      <c r="A28" s="112">
        <v>858</v>
      </c>
      <c r="B28" s="113" t="s">
        <v>451</v>
      </c>
      <c r="C28" s="114">
        <v>61550</v>
      </c>
      <c r="D28" s="114">
        <v>10990</v>
      </c>
      <c r="E28" s="115">
        <v>8160</v>
      </c>
      <c r="F28" s="116">
        <v>65858.5</v>
      </c>
      <c r="G28" s="114">
        <v>12198.9</v>
      </c>
      <c r="H28" s="115">
        <v>9710.4</v>
      </c>
    </row>
    <row r="29" spans="1:8" x14ac:dyDescent="0.2">
      <c r="A29" s="112">
        <v>859</v>
      </c>
      <c r="B29" s="113" t="s">
        <v>134</v>
      </c>
      <c r="C29" s="114">
        <v>54900</v>
      </c>
      <c r="D29" s="114">
        <v>10990</v>
      </c>
      <c r="E29" s="115">
        <v>8160</v>
      </c>
      <c r="F29" s="116">
        <v>58743</v>
      </c>
      <c r="G29" s="114">
        <v>12198.9</v>
      </c>
      <c r="H29" s="115">
        <v>9710.4</v>
      </c>
    </row>
    <row r="30" spans="1:8" x14ac:dyDescent="0.2">
      <c r="A30" s="112">
        <v>860</v>
      </c>
      <c r="B30" s="113" t="s">
        <v>58</v>
      </c>
      <c r="C30" s="114">
        <v>73850</v>
      </c>
      <c r="D30" s="114">
        <v>10990</v>
      </c>
      <c r="E30" s="115">
        <v>8160</v>
      </c>
      <c r="F30" s="116">
        <v>79019.5</v>
      </c>
      <c r="G30" s="114">
        <v>12198.9</v>
      </c>
      <c r="H30" s="115">
        <v>9710.4</v>
      </c>
    </row>
    <row r="31" spans="1:8" x14ac:dyDescent="0.2">
      <c r="A31" s="112">
        <v>861</v>
      </c>
      <c r="B31" s="113" t="s">
        <v>57</v>
      </c>
      <c r="C31" s="114">
        <v>42590</v>
      </c>
      <c r="D31" s="114">
        <v>10990</v>
      </c>
      <c r="E31" s="115">
        <v>8160</v>
      </c>
      <c r="F31" s="116">
        <v>45571.3</v>
      </c>
      <c r="G31" s="114">
        <v>12198.9</v>
      </c>
      <c r="H31" s="115">
        <v>9710.4</v>
      </c>
    </row>
    <row r="32" spans="1:8" x14ac:dyDescent="0.2">
      <c r="A32" s="112">
        <v>877</v>
      </c>
      <c r="B32" s="113" t="s">
        <v>59</v>
      </c>
      <c r="C32" s="114">
        <v>54900</v>
      </c>
      <c r="D32" s="114">
        <v>10990</v>
      </c>
      <c r="E32" s="115">
        <v>8160</v>
      </c>
      <c r="F32" s="116">
        <v>58743</v>
      </c>
      <c r="G32" s="114">
        <v>12198.9</v>
      </c>
      <c r="H32" s="115">
        <v>9710.4</v>
      </c>
    </row>
    <row r="33" spans="1:8" x14ac:dyDescent="0.2">
      <c r="A33" s="112">
        <v>883</v>
      </c>
      <c r="B33" s="113" t="s">
        <v>534</v>
      </c>
      <c r="C33" s="114">
        <v>54900</v>
      </c>
      <c r="D33" s="114">
        <v>10990</v>
      </c>
      <c r="E33" s="115">
        <v>8160</v>
      </c>
      <c r="F33" s="116">
        <v>58743</v>
      </c>
      <c r="G33" s="114">
        <v>12198.9</v>
      </c>
      <c r="H33" s="115">
        <v>9710.4</v>
      </c>
    </row>
    <row r="34" spans="1:8" x14ac:dyDescent="0.2">
      <c r="A34" s="112">
        <v>896</v>
      </c>
      <c r="B34" s="113" t="s">
        <v>397</v>
      </c>
      <c r="C34" s="114">
        <v>73850</v>
      </c>
      <c r="D34" s="114">
        <v>10990</v>
      </c>
      <c r="E34" s="115">
        <v>8160</v>
      </c>
      <c r="F34" s="116">
        <v>79019.5</v>
      </c>
      <c r="G34" s="114">
        <v>12198.9</v>
      </c>
      <c r="H34" s="115">
        <v>9710.4</v>
      </c>
    </row>
    <row r="35" spans="1:8" x14ac:dyDescent="0.2">
      <c r="A35" s="112">
        <v>8586</v>
      </c>
      <c r="B35" s="113" t="s">
        <v>642</v>
      </c>
      <c r="C35" s="114">
        <v>36930</v>
      </c>
      <c r="D35" s="114">
        <v>5500</v>
      </c>
      <c r="E35" s="115">
        <v>4080</v>
      </c>
      <c r="F35" s="116">
        <v>39515.1</v>
      </c>
      <c r="G35" s="114">
        <v>6105</v>
      </c>
      <c r="H35" s="115">
        <v>4855.2</v>
      </c>
    </row>
    <row r="36" spans="1:8" x14ac:dyDescent="0.2">
      <c r="A36" s="112">
        <v>8595</v>
      </c>
      <c r="B36" s="113" t="s">
        <v>643</v>
      </c>
      <c r="C36" s="114">
        <v>30770</v>
      </c>
      <c r="D36" s="114">
        <v>5500</v>
      </c>
      <c r="E36" s="115">
        <v>4080</v>
      </c>
      <c r="F36" s="116">
        <v>32923.9</v>
      </c>
      <c r="G36" s="114">
        <v>6105</v>
      </c>
      <c r="H36" s="115">
        <v>4855.2</v>
      </c>
    </row>
    <row r="37" spans="1:8" ht="19.5" x14ac:dyDescent="0.35">
      <c r="A37" s="98"/>
      <c r="B37" s="601" t="s">
        <v>124</v>
      </c>
      <c r="C37" s="602"/>
      <c r="D37" s="602"/>
      <c r="E37" s="602"/>
      <c r="F37" s="602"/>
      <c r="G37" s="602"/>
      <c r="H37" s="602"/>
    </row>
    <row r="38" spans="1:8" x14ac:dyDescent="0.2">
      <c r="A38" s="112">
        <v>709</v>
      </c>
      <c r="B38" s="113" t="s">
        <v>644</v>
      </c>
      <c r="C38" s="114">
        <v>54900</v>
      </c>
      <c r="D38" s="114">
        <v>10990</v>
      </c>
      <c r="E38" s="115">
        <v>8160</v>
      </c>
      <c r="F38" s="116">
        <v>58743</v>
      </c>
      <c r="G38" s="114">
        <v>12198.9</v>
      </c>
      <c r="H38" s="115">
        <v>9710.4</v>
      </c>
    </row>
    <row r="39" spans="1:8" x14ac:dyDescent="0.2">
      <c r="A39" s="112">
        <v>840</v>
      </c>
      <c r="B39" s="113" t="s">
        <v>311</v>
      </c>
      <c r="C39" s="114">
        <v>49670</v>
      </c>
      <c r="D39" s="114">
        <v>10990</v>
      </c>
      <c r="E39" s="115">
        <v>8160</v>
      </c>
      <c r="F39" s="116">
        <v>53146.9</v>
      </c>
      <c r="G39" s="114">
        <v>12198.9</v>
      </c>
      <c r="H39" s="115">
        <v>9710.4</v>
      </c>
    </row>
    <row r="40" spans="1:8" x14ac:dyDescent="0.2">
      <c r="A40" s="112">
        <v>8587</v>
      </c>
      <c r="B40" s="113" t="s">
        <v>645</v>
      </c>
      <c r="C40" s="114">
        <v>27450</v>
      </c>
      <c r="D40" s="114">
        <v>5500</v>
      </c>
      <c r="E40" s="115">
        <v>4080</v>
      </c>
      <c r="F40" s="116">
        <v>29371.5</v>
      </c>
      <c r="G40" s="114">
        <v>6105</v>
      </c>
      <c r="H40" s="115">
        <v>4855.2</v>
      </c>
    </row>
    <row r="41" spans="1:8" ht="19.5" x14ac:dyDescent="0.35">
      <c r="A41" s="98"/>
      <c r="B41" s="601" t="s">
        <v>361</v>
      </c>
      <c r="C41" s="602"/>
      <c r="D41" s="602"/>
      <c r="E41" s="602"/>
      <c r="F41" s="602"/>
      <c r="G41" s="602"/>
      <c r="H41" s="602"/>
    </row>
    <row r="42" spans="1:8" x14ac:dyDescent="0.2">
      <c r="A42" s="112">
        <v>714</v>
      </c>
      <c r="B42" s="113" t="s">
        <v>646</v>
      </c>
      <c r="C42" s="114">
        <v>61550</v>
      </c>
      <c r="D42" s="114">
        <v>10990</v>
      </c>
      <c r="E42" s="115">
        <v>8160</v>
      </c>
      <c r="F42" s="116">
        <v>65858.5</v>
      </c>
      <c r="G42" s="114">
        <v>12198.9</v>
      </c>
      <c r="H42" s="115">
        <v>9710.4</v>
      </c>
    </row>
    <row r="43" spans="1:8" x14ac:dyDescent="0.2">
      <c r="A43" s="112">
        <v>819</v>
      </c>
      <c r="B43" s="113" t="s">
        <v>109</v>
      </c>
      <c r="C43" s="114">
        <v>54900</v>
      </c>
      <c r="D43" s="114">
        <v>10990</v>
      </c>
      <c r="E43" s="115">
        <v>8160</v>
      </c>
      <c r="F43" s="116">
        <v>58743</v>
      </c>
      <c r="G43" s="114">
        <v>12198.9</v>
      </c>
      <c r="H43" s="115">
        <v>9710.4</v>
      </c>
    </row>
    <row r="44" spans="1:8" x14ac:dyDescent="0.2">
      <c r="A44" s="112">
        <v>874</v>
      </c>
      <c r="B44" s="113" t="s">
        <v>2</v>
      </c>
      <c r="C44" s="117" t="s">
        <v>339</v>
      </c>
      <c r="D44" s="117" t="s">
        <v>339</v>
      </c>
      <c r="E44" s="118" t="s">
        <v>339</v>
      </c>
      <c r="F44" s="119" t="s">
        <v>339</v>
      </c>
      <c r="G44" s="117" t="s">
        <v>339</v>
      </c>
      <c r="H44" s="118" t="s">
        <v>339</v>
      </c>
    </row>
    <row r="45" spans="1:8" x14ac:dyDescent="0.2">
      <c r="A45" s="112">
        <v>875</v>
      </c>
      <c r="B45" s="113" t="s">
        <v>106</v>
      </c>
      <c r="C45" s="114">
        <v>49670</v>
      </c>
      <c r="D45" s="114">
        <v>10990</v>
      </c>
      <c r="E45" s="115">
        <v>8160</v>
      </c>
      <c r="F45" s="116">
        <v>53146.9</v>
      </c>
      <c r="G45" s="114">
        <v>12198.9</v>
      </c>
      <c r="H45" s="115">
        <v>9710.4</v>
      </c>
    </row>
    <row r="46" spans="1:8" x14ac:dyDescent="0.2">
      <c r="A46" s="112">
        <v>876</v>
      </c>
      <c r="B46" s="113" t="s">
        <v>370</v>
      </c>
      <c r="C46" s="114">
        <v>61550</v>
      </c>
      <c r="D46" s="114">
        <v>10990</v>
      </c>
      <c r="E46" s="115">
        <v>8160</v>
      </c>
      <c r="F46" s="116">
        <v>65858.5</v>
      </c>
      <c r="G46" s="114">
        <v>12198.9</v>
      </c>
      <c r="H46" s="115">
        <v>9710.4</v>
      </c>
    </row>
    <row r="47" spans="1:8" x14ac:dyDescent="0.2">
      <c r="A47" s="112">
        <v>878</v>
      </c>
      <c r="B47" s="113" t="s">
        <v>369</v>
      </c>
      <c r="C47" s="114">
        <v>54900</v>
      </c>
      <c r="D47" s="114">
        <v>10990</v>
      </c>
      <c r="E47" s="115">
        <v>8160</v>
      </c>
      <c r="F47" s="116">
        <v>58743</v>
      </c>
      <c r="G47" s="114">
        <v>12198.9</v>
      </c>
      <c r="H47" s="115">
        <v>9710.4</v>
      </c>
    </row>
    <row r="48" spans="1:8" x14ac:dyDescent="0.2">
      <c r="A48" s="112">
        <v>880</v>
      </c>
      <c r="B48" s="113" t="s">
        <v>368</v>
      </c>
      <c r="C48" s="114">
        <v>54900</v>
      </c>
      <c r="D48" s="114">
        <v>10990</v>
      </c>
      <c r="E48" s="115">
        <v>8160</v>
      </c>
      <c r="F48" s="116">
        <v>58743</v>
      </c>
      <c r="G48" s="114">
        <v>12198.9</v>
      </c>
      <c r="H48" s="115">
        <v>9710.4</v>
      </c>
    </row>
    <row r="49" spans="1:8" x14ac:dyDescent="0.2">
      <c r="A49" s="112">
        <v>8592</v>
      </c>
      <c r="B49" s="113" t="s">
        <v>647</v>
      </c>
      <c r="C49" s="114">
        <v>30770</v>
      </c>
      <c r="D49" s="114">
        <v>5500</v>
      </c>
      <c r="E49" s="115">
        <v>4080</v>
      </c>
      <c r="F49" s="116">
        <v>32923.9</v>
      </c>
      <c r="G49" s="114">
        <v>6105</v>
      </c>
      <c r="H49" s="115">
        <v>4855.2</v>
      </c>
    </row>
    <row r="50" spans="1:8" ht="19.5" x14ac:dyDescent="0.35">
      <c r="A50" s="98"/>
      <c r="B50" s="601" t="s">
        <v>126</v>
      </c>
      <c r="C50" s="602"/>
      <c r="D50" s="602"/>
      <c r="E50" s="602"/>
      <c r="F50" s="602"/>
      <c r="G50" s="602"/>
      <c r="H50" s="602"/>
    </row>
    <row r="51" spans="1:8" x14ac:dyDescent="0.2">
      <c r="A51" s="112">
        <v>816</v>
      </c>
      <c r="B51" s="113" t="s">
        <v>308</v>
      </c>
      <c r="C51" s="114">
        <v>49670</v>
      </c>
      <c r="D51" s="114">
        <v>10990</v>
      </c>
      <c r="E51" s="115">
        <v>8160</v>
      </c>
      <c r="F51" s="116">
        <v>53146.9</v>
      </c>
      <c r="G51" s="114">
        <v>12198.9</v>
      </c>
      <c r="H51" s="115">
        <v>9710.4</v>
      </c>
    </row>
    <row r="52" spans="1:8" ht="19.5" x14ac:dyDescent="0.35">
      <c r="A52" s="98"/>
      <c r="B52" s="601" t="s">
        <v>362</v>
      </c>
      <c r="C52" s="602"/>
      <c r="D52" s="602"/>
      <c r="E52" s="602"/>
      <c r="F52" s="602"/>
      <c r="G52" s="602"/>
      <c r="H52" s="602"/>
    </row>
    <row r="53" spans="1:8" x14ac:dyDescent="0.2">
      <c r="A53" s="112">
        <v>863</v>
      </c>
      <c r="B53" s="113" t="s">
        <v>367</v>
      </c>
      <c r="C53" s="114">
        <v>54900</v>
      </c>
      <c r="D53" s="114">
        <v>10990</v>
      </c>
      <c r="E53" s="115">
        <v>8160</v>
      </c>
      <c r="F53" s="116">
        <v>58743</v>
      </c>
      <c r="G53" s="114">
        <v>12198.9</v>
      </c>
      <c r="H53" s="115">
        <v>9710.4</v>
      </c>
    </row>
    <row r="54" spans="1:8" x14ac:dyDescent="0.2">
      <c r="A54" s="112">
        <v>864</v>
      </c>
      <c r="B54" s="113" t="s">
        <v>239</v>
      </c>
      <c r="C54" s="114">
        <v>42590</v>
      </c>
      <c r="D54" s="114">
        <v>10990</v>
      </c>
      <c r="E54" s="115">
        <v>8160</v>
      </c>
      <c r="F54" s="116">
        <v>45571.3</v>
      </c>
      <c r="G54" s="114">
        <v>12198.9</v>
      </c>
      <c r="H54" s="115">
        <v>9710.4</v>
      </c>
    </row>
    <row r="55" spans="1:8" x14ac:dyDescent="0.2">
      <c r="A55" s="112">
        <v>881</v>
      </c>
      <c r="B55" s="113" t="s">
        <v>107</v>
      </c>
      <c r="C55" s="114">
        <v>54900</v>
      </c>
      <c r="D55" s="114">
        <v>10990</v>
      </c>
      <c r="E55" s="115">
        <v>8160</v>
      </c>
      <c r="F55" s="116">
        <v>58743</v>
      </c>
      <c r="G55" s="114">
        <v>12198.9</v>
      </c>
      <c r="H55" s="115">
        <v>9710.4</v>
      </c>
    </row>
    <row r="56" spans="1:8" ht="19.5" x14ac:dyDescent="0.35">
      <c r="A56" s="98"/>
      <c r="B56" s="601" t="s">
        <v>363</v>
      </c>
      <c r="C56" s="602"/>
      <c r="D56" s="602"/>
      <c r="E56" s="602"/>
      <c r="F56" s="602"/>
      <c r="G56" s="602"/>
      <c r="H56" s="602"/>
    </row>
    <row r="57" spans="1:8" x14ac:dyDescent="0.2">
      <c r="A57" s="112">
        <v>712</v>
      </c>
      <c r="B57" s="113" t="s">
        <v>648</v>
      </c>
      <c r="C57" s="114">
        <v>73850</v>
      </c>
      <c r="D57" s="114">
        <v>10990</v>
      </c>
      <c r="E57" s="115">
        <v>8160</v>
      </c>
      <c r="F57" s="116">
        <v>79019.5</v>
      </c>
      <c r="G57" s="114">
        <v>12198.9</v>
      </c>
      <c r="H57" s="115">
        <v>9710.4</v>
      </c>
    </row>
    <row r="58" spans="1:8" x14ac:dyDescent="0.2">
      <c r="A58" s="112">
        <v>839</v>
      </c>
      <c r="B58" s="113" t="s">
        <v>238</v>
      </c>
      <c r="C58" s="114">
        <v>61550</v>
      </c>
      <c r="D58" s="114">
        <v>10990</v>
      </c>
      <c r="E58" s="115">
        <v>8160</v>
      </c>
      <c r="F58" s="116">
        <v>65858.5</v>
      </c>
      <c r="G58" s="114">
        <v>12198.9</v>
      </c>
      <c r="H58" s="115">
        <v>9710.4</v>
      </c>
    </row>
    <row r="59" spans="1:8" x14ac:dyDescent="0.2">
      <c r="A59" s="112">
        <v>850</v>
      </c>
      <c r="B59" s="113" t="s">
        <v>54</v>
      </c>
      <c r="C59" s="114">
        <v>73850</v>
      </c>
      <c r="D59" s="114">
        <v>10990</v>
      </c>
      <c r="E59" s="115">
        <v>8160</v>
      </c>
      <c r="F59" s="116">
        <v>79019.5</v>
      </c>
      <c r="G59" s="114">
        <v>12198.9</v>
      </c>
      <c r="H59" s="115">
        <v>9710.4</v>
      </c>
    </row>
    <row r="60" spans="1:8" x14ac:dyDescent="0.2">
      <c r="A60" s="112">
        <v>8590</v>
      </c>
      <c r="B60" s="113" t="s">
        <v>649</v>
      </c>
      <c r="C60" s="114">
        <v>36930</v>
      </c>
      <c r="D60" s="114">
        <v>5500</v>
      </c>
      <c r="E60" s="115">
        <v>4080</v>
      </c>
      <c r="F60" s="116">
        <v>39515.1</v>
      </c>
      <c r="G60" s="114">
        <v>6105</v>
      </c>
      <c r="H60" s="115">
        <v>4855.2</v>
      </c>
    </row>
    <row r="61" spans="1:8" ht="19.5" x14ac:dyDescent="0.35">
      <c r="A61" s="98"/>
      <c r="B61" s="601" t="s">
        <v>364</v>
      </c>
      <c r="C61" s="602"/>
      <c r="D61" s="602"/>
      <c r="E61" s="602"/>
      <c r="F61" s="602"/>
      <c r="G61" s="602"/>
      <c r="H61" s="602"/>
    </row>
    <row r="62" spans="1:8" x14ac:dyDescent="0.2">
      <c r="A62" s="112">
        <v>700</v>
      </c>
      <c r="B62" s="113" t="s">
        <v>650</v>
      </c>
      <c r="C62" s="114">
        <v>54900</v>
      </c>
      <c r="D62" s="114">
        <v>10990</v>
      </c>
      <c r="E62" s="115">
        <v>8160</v>
      </c>
      <c r="F62" s="116">
        <v>58743</v>
      </c>
      <c r="G62" s="114">
        <v>12198.9</v>
      </c>
      <c r="H62" s="115">
        <v>9710.4</v>
      </c>
    </row>
    <row r="63" spans="1:8" x14ac:dyDescent="0.2">
      <c r="A63" s="112">
        <v>702</v>
      </c>
      <c r="B63" s="113" t="s">
        <v>651</v>
      </c>
      <c r="C63" s="114">
        <v>54900</v>
      </c>
      <c r="D63" s="114">
        <v>10990</v>
      </c>
      <c r="E63" s="115">
        <v>8160</v>
      </c>
      <c r="F63" s="116">
        <v>58743</v>
      </c>
      <c r="G63" s="114">
        <v>12198.9</v>
      </c>
      <c r="H63" s="115">
        <v>9710.4</v>
      </c>
    </row>
    <row r="64" spans="1:8" x14ac:dyDescent="0.2">
      <c r="A64" s="112">
        <v>703</v>
      </c>
      <c r="B64" s="113" t="s">
        <v>652</v>
      </c>
      <c r="C64" s="114">
        <v>73850</v>
      </c>
      <c r="D64" s="114">
        <v>10990</v>
      </c>
      <c r="E64" s="115">
        <v>8160</v>
      </c>
      <c r="F64" s="116">
        <v>79019.5</v>
      </c>
      <c r="G64" s="114">
        <v>12198.9</v>
      </c>
      <c r="H64" s="115">
        <v>9710.4</v>
      </c>
    </row>
    <row r="65" spans="1:8" x14ac:dyDescent="0.2">
      <c r="A65" s="112">
        <v>704</v>
      </c>
      <c r="B65" s="113" t="s">
        <v>653</v>
      </c>
      <c r="C65" s="114">
        <v>61550</v>
      </c>
      <c r="D65" s="114">
        <v>10990</v>
      </c>
      <c r="E65" s="115">
        <v>8160</v>
      </c>
      <c r="F65" s="116">
        <v>65858.5</v>
      </c>
      <c r="G65" s="114">
        <v>12198.9</v>
      </c>
      <c r="H65" s="115">
        <v>9710.4</v>
      </c>
    </row>
    <row r="66" spans="1:8" x14ac:dyDescent="0.2">
      <c r="A66" s="112">
        <v>705</v>
      </c>
      <c r="B66" s="113" t="s">
        <v>654</v>
      </c>
      <c r="C66" s="114">
        <v>61550</v>
      </c>
      <c r="D66" s="114">
        <v>10990</v>
      </c>
      <c r="E66" s="115">
        <v>8160</v>
      </c>
      <c r="F66" s="116">
        <v>65858.5</v>
      </c>
      <c r="G66" s="114">
        <v>12198.9</v>
      </c>
      <c r="H66" s="115">
        <v>9710.4</v>
      </c>
    </row>
    <row r="67" spans="1:8" x14ac:dyDescent="0.2">
      <c r="A67" s="112">
        <v>823</v>
      </c>
      <c r="B67" s="113" t="s">
        <v>103</v>
      </c>
      <c r="C67" s="114">
        <v>73850</v>
      </c>
      <c r="D67" s="114">
        <v>10990</v>
      </c>
      <c r="E67" s="115">
        <v>8160</v>
      </c>
      <c r="F67" s="116">
        <v>79019.5</v>
      </c>
      <c r="G67" s="114">
        <v>12198.9</v>
      </c>
      <c r="H67" s="115">
        <v>9710.4</v>
      </c>
    </row>
    <row r="68" spans="1:8" x14ac:dyDescent="0.2">
      <c r="A68" s="112">
        <v>826</v>
      </c>
      <c r="B68" s="113" t="s">
        <v>104</v>
      </c>
      <c r="C68" s="114">
        <v>73850</v>
      </c>
      <c r="D68" s="114">
        <v>10990</v>
      </c>
      <c r="E68" s="115">
        <v>8160</v>
      </c>
      <c r="F68" s="116">
        <v>79019.5</v>
      </c>
      <c r="G68" s="114">
        <v>12198.9</v>
      </c>
      <c r="H68" s="115">
        <v>9710.4</v>
      </c>
    </row>
    <row r="69" spans="1:8" x14ac:dyDescent="0.2">
      <c r="A69" s="112">
        <v>835</v>
      </c>
      <c r="B69" s="113" t="s">
        <v>137</v>
      </c>
      <c r="C69" s="114">
        <v>54900</v>
      </c>
      <c r="D69" s="114">
        <v>10990</v>
      </c>
      <c r="E69" s="115">
        <v>8160</v>
      </c>
      <c r="F69" s="116">
        <v>58743</v>
      </c>
      <c r="G69" s="114">
        <v>12198.9</v>
      </c>
      <c r="H69" s="115">
        <v>9710.4</v>
      </c>
    </row>
    <row r="70" spans="1:8" x14ac:dyDescent="0.2">
      <c r="A70" s="112">
        <v>854</v>
      </c>
      <c r="B70" s="113" t="s">
        <v>105</v>
      </c>
      <c r="C70" s="114">
        <v>61550</v>
      </c>
      <c r="D70" s="114">
        <v>10990</v>
      </c>
      <c r="E70" s="115">
        <v>8160</v>
      </c>
      <c r="F70" s="116">
        <v>65858.5</v>
      </c>
      <c r="G70" s="114">
        <v>12198.9</v>
      </c>
      <c r="H70" s="115">
        <v>9710.4</v>
      </c>
    </row>
    <row r="71" spans="1:8" x14ac:dyDescent="0.2">
      <c r="A71" s="112">
        <v>862</v>
      </c>
      <c r="B71" s="113" t="s">
        <v>56</v>
      </c>
      <c r="C71" s="114">
        <v>42590</v>
      </c>
      <c r="D71" s="114">
        <v>10990</v>
      </c>
      <c r="E71" s="115">
        <v>8160</v>
      </c>
      <c r="F71" s="116">
        <v>45571.3</v>
      </c>
      <c r="G71" s="114">
        <v>12198.9</v>
      </c>
      <c r="H71" s="115">
        <v>9710.4</v>
      </c>
    </row>
    <row r="72" spans="1:8" x14ac:dyDescent="0.2">
      <c r="A72" s="112">
        <v>868</v>
      </c>
      <c r="B72" s="113" t="s">
        <v>233</v>
      </c>
      <c r="C72" s="114">
        <v>73850</v>
      </c>
      <c r="D72" s="114">
        <v>10990</v>
      </c>
      <c r="E72" s="115">
        <v>8160</v>
      </c>
      <c r="F72" s="116">
        <v>79019.5</v>
      </c>
      <c r="G72" s="114">
        <v>12198.9</v>
      </c>
      <c r="H72" s="115">
        <v>9710.4</v>
      </c>
    </row>
    <row r="73" spans="1:8" x14ac:dyDescent="0.2">
      <c r="A73" s="112">
        <v>869</v>
      </c>
      <c r="B73" s="113" t="s">
        <v>232</v>
      </c>
      <c r="C73" s="114">
        <v>61550</v>
      </c>
      <c r="D73" s="114">
        <v>10990</v>
      </c>
      <c r="E73" s="115">
        <v>8160</v>
      </c>
      <c r="F73" s="116">
        <v>65858.5</v>
      </c>
      <c r="G73" s="114">
        <v>12198.9</v>
      </c>
      <c r="H73" s="115">
        <v>9710.4</v>
      </c>
    </row>
    <row r="74" spans="1:8" x14ac:dyDescent="0.2">
      <c r="A74" s="112">
        <v>882</v>
      </c>
      <c r="B74" s="113" t="s">
        <v>457</v>
      </c>
      <c r="C74" s="114">
        <v>54900</v>
      </c>
      <c r="D74" s="114">
        <v>10990</v>
      </c>
      <c r="E74" s="115">
        <v>8160</v>
      </c>
      <c r="F74" s="116">
        <v>58743</v>
      </c>
      <c r="G74" s="114">
        <v>12198.9</v>
      </c>
      <c r="H74" s="115">
        <v>9710.4</v>
      </c>
    </row>
    <row r="75" spans="1:8" x14ac:dyDescent="0.2">
      <c r="A75" s="112">
        <v>884</v>
      </c>
      <c r="B75" s="113" t="s">
        <v>535</v>
      </c>
      <c r="C75" s="114">
        <v>61550</v>
      </c>
      <c r="D75" s="114">
        <v>10990</v>
      </c>
      <c r="E75" s="115">
        <v>8160</v>
      </c>
      <c r="F75" s="116">
        <v>65858.5</v>
      </c>
      <c r="G75" s="114">
        <v>12198.9</v>
      </c>
      <c r="H75" s="115">
        <v>9710.4</v>
      </c>
    </row>
    <row r="76" spans="1:8" x14ac:dyDescent="0.2">
      <c r="A76" s="112">
        <v>885</v>
      </c>
      <c r="B76" s="113" t="s">
        <v>136</v>
      </c>
      <c r="C76" s="114">
        <v>49670</v>
      </c>
      <c r="D76" s="114">
        <v>10990</v>
      </c>
      <c r="E76" s="115">
        <v>8160</v>
      </c>
      <c r="F76" s="116">
        <v>53146.9</v>
      </c>
      <c r="G76" s="114">
        <v>12198.9</v>
      </c>
      <c r="H76" s="115">
        <v>9710.4</v>
      </c>
    </row>
    <row r="77" spans="1:8" x14ac:dyDescent="0.2">
      <c r="A77" s="112">
        <v>8578</v>
      </c>
      <c r="B77" s="113" t="s">
        <v>655</v>
      </c>
      <c r="C77" s="114">
        <v>27450</v>
      </c>
      <c r="D77" s="114">
        <v>5500</v>
      </c>
      <c r="E77" s="115">
        <v>4080</v>
      </c>
      <c r="F77" s="116">
        <v>29371.5</v>
      </c>
      <c r="G77" s="114">
        <v>6105</v>
      </c>
      <c r="H77" s="115">
        <v>4855.2</v>
      </c>
    </row>
    <row r="78" spans="1:8" x14ac:dyDescent="0.2">
      <c r="A78" s="112">
        <v>8580</v>
      </c>
      <c r="B78" s="113" t="s">
        <v>656</v>
      </c>
      <c r="C78" s="114">
        <v>27450</v>
      </c>
      <c r="D78" s="114">
        <v>5500</v>
      </c>
      <c r="E78" s="115">
        <v>4080</v>
      </c>
      <c r="F78" s="116">
        <v>29371.5</v>
      </c>
      <c r="G78" s="114">
        <v>6105</v>
      </c>
      <c r="H78" s="115">
        <v>4855.2</v>
      </c>
    </row>
    <row r="79" spans="1:8" x14ac:dyDescent="0.2">
      <c r="A79" s="112">
        <v>8581</v>
      </c>
      <c r="B79" s="113" t="s">
        <v>657</v>
      </c>
      <c r="C79" s="114">
        <v>36930</v>
      </c>
      <c r="D79" s="114">
        <v>5500</v>
      </c>
      <c r="E79" s="115">
        <v>4080</v>
      </c>
      <c r="F79" s="116">
        <v>39515.1</v>
      </c>
      <c r="G79" s="114">
        <v>6105</v>
      </c>
      <c r="H79" s="115">
        <v>4855.2</v>
      </c>
    </row>
    <row r="80" spans="1:8" x14ac:dyDescent="0.2">
      <c r="A80" s="112">
        <v>8582</v>
      </c>
      <c r="B80" s="113" t="s">
        <v>658</v>
      </c>
      <c r="C80" s="114">
        <v>30770</v>
      </c>
      <c r="D80" s="114">
        <v>5500</v>
      </c>
      <c r="E80" s="115">
        <v>4080</v>
      </c>
      <c r="F80" s="116">
        <v>32923.9</v>
      </c>
      <c r="G80" s="114">
        <v>6105</v>
      </c>
      <c r="H80" s="115">
        <v>4855.2</v>
      </c>
    </row>
    <row r="81" spans="1:8" x14ac:dyDescent="0.2">
      <c r="A81" s="112">
        <v>8583</v>
      </c>
      <c r="B81" s="113" t="s">
        <v>659</v>
      </c>
      <c r="C81" s="114">
        <v>30770</v>
      </c>
      <c r="D81" s="114">
        <v>5500</v>
      </c>
      <c r="E81" s="115">
        <v>4080</v>
      </c>
      <c r="F81" s="116">
        <v>32923.9</v>
      </c>
      <c r="G81" s="114">
        <v>6105</v>
      </c>
      <c r="H81" s="115">
        <v>4855.2</v>
      </c>
    </row>
    <row r="82" spans="1:8" ht="19.5" x14ac:dyDescent="0.35">
      <c r="A82" s="98"/>
      <c r="B82" s="601" t="s">
        <v>365</v>
      </c>
      <c r="C82" s="602"/>
      <c r="D82" s="602"/>
      <c r="E82" s="602"/>
      <c r="F82" s="602"/>
      <c r="G82" s="602"/>
      <c r="H82" s="602"/>
    </row>
    <row r="83" spans="1:8" x14ac:dyDescent="0.2">
      <c r="A83" s="112">
        <v>710</v>
      </c>
      <c r="B83" s="113" t="s">
        <v>660</v>
      </c>
      <c r="C83" s="114">
        <v>49670</v>
      </c>
      <c r="D83" s="114">
        <v>10990</v>
      </c>
      <c r="E83" s="115">
        <v>8160</v>
      </c>
      <c r="F83" s="116">
        <v>53146.9</v>
      </c>
      <c r="G83" s="114">
        <v>12198.9</v>
      </c>
      <c r="H83" s="115">
        <v>9710.4</v>
      </c>
    </row>
    <row r="84" spans="1:8" x14ac:dyDescent="0.2">
      <c r="A84" s="112">
        <v>711</v>
      </c>
      <c r="B84" s="113" t="s">
        <v>661</v>
      </c>
      <c r="C84" s="114">
        <v>49670</v>
      </c>
      <c r="D84" s="114">
        <v>10990</v>
      </c>
      <c r="E84" s="115">
        <v>8160</v>
      </c>
      <c r="F84" s="116">
        <v>53146.9</v>
      </c>
      <c r="G84" s="114">
        <v>12198.9</v>
      </c>
      <c r="H84" s="115">
        <v>9710.4</v>
      </c>
    </row>
    <row r="85" spans="1:8" x14ac:dyDescent="0.2">
      <c r="A85" s="112">
        <v>713</v>
      </c>
      <c r="B85" s="113" t="s">
        <v>662</v>
      </c>
      <c r="C85" s="114">
        <v>73850</v>
      </c>
      <c r="D85" s="114">
        <v>10990</v>
      </c>
      <c r="E85" s="115">
        <v>8160</v>
      </c>
      <c r="F85" s="116">
        <v>79019.5</v>
      </c>
      <c r="G85" s="114">
        <v>12198.9</v>
      </c>
      <c r="H85" s="115">
        <v>9710.4</v>
      </c>
    </row>
    <row r="86" spans="1:8" x14ac:dyDescent="0.2">
      <c r="A86" s="112">
        <v>853</v>
      </c>
      <c r="B86" s="113" t="s">
        <v>50</v>
      </c>
      <c r="C86" s="114">
        <v>54900</v>
      </c>
      <c r="D86" s="114">
        <v>10990</v>
      </c>
      <c r="E86" s="115">
        <v>8160</v>
      </c>
      <c r="F86" s="116">
        <v>58743</v>
      </c>
      <c r="G86" s="114">
        <v>12198.9</v>
      </c>
      <c r="H86" s="115">
        <v>9710.4</v>
      </c>
    </row>
    <row r="87" spans="1:8" x14ac:dyDescent="0.2">
      <c r="A87" s="112">
        <v>856</v>
      </c>
      <c r="B87" s="113" t="s">
        <v>53</v>
      </c>
      <c r="C87" s="114">
        <v>49670</v>
      </c>
      <c r="D87" s="114">
        <v>10990</v>
      </c>
      <c r="E87" s="115">
        <v>8160</v>
      </c>
      <c r="F87" s="116">
        <v>53146.9</v>
      </c>
      <c r="G87" s="114">
        <v>12198.9</v>
      </c>
      <c r="H87" s="115">
        <v>9710.4</v>
      </c>
    </row>
    <row r="88" spans="1:8" x14ac:dyDescent="0.2">
      <c r="A88" s="112">
        <v>857</v>
      </c>
      <c r="B88" s="113" t="s">
        <v>52</v>
      </c>
      <c r="C88" s="114">
        <v>42590</v>
      </c>
      <c r="D88" s="114">
        <v>10990</v>
      </c>
      <c r="E88" s="115">
        <v>8160</v>
      </c>
      <c r="F88" s="116">
        <v>45571.3</v>
      </c>
      <c r="G88" s="114">
        <v>12198.9</v>
      </c>
      <c r="H88" s="115">
        <v>9710.4</v>
      </c>
    </row>
    <row r="89" spans="1:8" x14ac:dyDescent="0.2">
      <c r="A89" s="112">
        <v>886</v>
      </c>
      <c r="B89" s="113" t="s">
        <v>51</v>
      </c>
      <c r="C89" s="114">
        <v>73850</v>
      </c>
      <c r="D89" s="114">
        <v>10990</v>
      </c>
      <c r="E89" s="115">
        <v>8160</v>
      </c>
      <c r="F89" s="116">
        <v>79019.5</v>
      </c>
      <c r="G89" s="114">
        <v>12198.9</v>
      </c>
      <c r="H89" s="115">
        <v>9710.4</v>
      </c>
    </row>
    <row r="90" spans="1:8" x14ac:dyDescent="0.2">
      <c r="A90" s="112">
        <v>8588</v>
      </c>
      <c r="B90" s="113" t="s">
        <v>663</v>
      </c>
      <c r="C90" s="114">
        <v>24830</v>
      </c>
      <c r="D90" s="114">
        <v>5500</v>
      </c>
      <c r="E90" s="115">
        <v>4080</v>
      </c>
      <c r="F90" s="116">
        <v>26568.1</v>
      </c>
      <c r="G90" s="114">
        <v>6105</v>
      </c>
      <c r="H90" s="115">
        <v>4855.2</v>
      </c>
    </row>
    <row r="91" spans="1:8" x14ac:dyDescent="0.2">
      <c r="A91" s="112">
        <v>8589</v>
      </c>
      <c r="B91" s="113" t="s">
        <v>664</v>
      </c>
      <c r="C91" s="114">
        <v>24830</v>
      </c>
      <c r="D91" s="114">
        <v>5500</v>
      </c>
      <c r="E91" s="115">
        <v>4080</v>
      </c>
      <c r="F91" s="116">
        <v>26568.1</v>
      </c>
      <c r="G91" s="114">
        <v>6105</v>
      </c>
      <c r="H91" s="115">
        <v>4855.2</v>
      </c>
    </row>
    <row r="92" spans="1:8" x14ac:dyDescent="0.2">
      <c r="A92" s="112">
        <v>8591</v>
      </c>
      <c r="B92" s="113" t="s">
        <v>665</v>
      </c>
      <c r="C92" s="114">
        <v>36930</v>
      </c>
      <c r="D92" s="114">
        <v>5500</v>
      </c>
      <c r="E92" s="115">
        <v>4080</v>
      </c>
      <c r="F92" s="116">
        <v>39515.1</v>
      </c>
      <c r="G92" s="114">
        <v>6105</v>
      </c>
      <c r="H92" s="115">
        <v>4855.2</v>
      </c>
    </row>
    <row r="93" spans="1:8" ht="19.5" x14ac:dyDescent="0.35">
      <c r="A93" s="98"/>
      <c r="B93" s="601" t="s">
        <v>366</v>
      </c>
      <c r="C93" s="602"/>
      <c r="D93" s="602"/>
      <c r="E93" s="602"/>
      <c r="F93" s="602"/>
      <c r="G93" s="602"/>
      <c r="H93" s="602"/>
    </row>
    <row r="94" spans="1:8" x14ac:dyDescent="0.2">
      <c r="A94" s="112">
        <v>867</v>
      </c>
      <c r="B94" s="113" t="s">
        <v>344</v>
      </c>
      <c r="C94" s="114">
        <v>49670</v>
      </c>
      <c r="D94" s="114">
        <v>10990</v>
      </c>
      <c r="E94" s="115">
        <v>8160</v>
      </c>
      <c r="F94" s="116">
        <v>53146.9</v>
      </c>
      <c r="G94" s="114">
        <v>12198.9</v>
      </c>
      <c r="H94" s="115">
        <v>9710.4</v>
      </c>
    </row>
    <row r="95" spans="1:8" ht="19.5" x14ac:dyDescent="0.35">
      <c r="A95" s="98"/>
      <c r="B95" s="601" t="s">
        <v>10</v>
      </c>
      <c r="C95" s="602"/>
      <c r="D95" s="602"/>
      <c r="E95" s="602"/>
      <c r="F95" s="602"/>
      <c r="G95" s="602"/>
      <c r="H95" s="602"/>
    </row>
    <row r="96" spans="1:8" x14ac:dyDescent="0.2">
      <c r="A96" s="112">
        <v>820</v>
      </c>
      <c r="B96" s="113" t="s">
        <v>14</v>
      </c>
      <c r="C96" s="114">
        <v>61550</v>
      </c>
      <c r="D96" s="114">
        <v>10990</v>
      </c>
      <c r="E96" s="115">
        <v>8160</v>
      </c>
      <c r="F96" s="116">
        <v>65858.5</v>
      </c>
      <c r="G96" s="114">
        <v>12198.9</v>
      </c>
      <c r="H96" s="115">
        <v>9710.4</v>
      </c>
    </row>
    <row r="97" spans="1:8" ht="19.5" x14ac:dyDescent="0.35">
      <c r="A97" s="98"/>
      <c r="B97" s="601" t="s">
        <v>15</v>
      </c>
      <c r="C97" s="602"/>
      <c r="D97" s="602"/>
      <c r="E97" s="602"/>
      <c r="F97" s="602"/>
      <c r="G97" s="602"/>
      <c r="H97" s="602"/>
    </row>
    <row r="98" spans="1:8" x14ac:dyDescent="0.2">
      <c r="A98" s="112">
        <v>899</v>
      </c>
      <c r="B98" s="113" t="s">
        <v>16</v>
      </c>
      <c r="C98" s="114">
        <v>37010</v>
      </c>
      <c r="D98" s="114">
        <v>10990</v>
      </c>
      <c r="E98" s="115">
        <v>8160</v>
      </c>
      <c r="F98" s="116">
        <v>39600.699999999997</v>
      </c>
      <c r="G98" s="114">
        <v>12198.9</v>
      </c>
      <c r="H98" s="115">
        <v>9710.4</v>
      </c>
    </row>
    <row r="99" spans="1:8" ht="19.5" x14ac:dyDescent="0.35">
      <c r="A99" s="98"/>
      <c r="B99" s="601" t="s">
        <v>17</v>
      </c>
      <c r="C99" s="602"/>
      <c r="D99" s="602"/>
      <c r="E99" s="602"/>
      <c r="F99" s="602"/>
      <c r="G99" s="602"/>
      <c r="H99" s="602"/>
    </row>
    <row r="100" spans="1:8" x14ac:dyDescent="0.2">
      <c r="A100" s="112">
        <v>8828</v>
      </c>
      <c r="B100" s="113" t="s">
        <v>533</v>
      </c>
      <c r="C100" s="114">
        <v>17250</v>
      </c>
      <c r="D100" s="114">
        <v>3910</v>
      </c>
      <c r="E100" s="115">
        <v>2600</v>
      </c>
      <c r="F100" s="116">
        <v>18112.5</v>
      </c>
      <c r="G100" s="114">
        <v>4301</v>
      </c>
      <c r="H100" s="115">
        <v>3094</v>
      </c>
    </row>
    <row r="101" spans="1:8" x14ac:dyDescent="0.2">
      <c r="A101" s="112">
        <v>8830</v>
      </c>
      <c r="B101" s="113" t="s">
        <v>554</v>
      </c>
      <c r="C101" s="114">
        <v>17250</v>
      </c>
      <c r="D101" s="114">
        <v>3910</v>
      </c>
      <c r="E101" s="115">
        <v>2600</v>
      </c>
      <c r="F101" s="116">
        <v>18112.5</v>
      </c>
      <c r="G101" s="114">
        <v>4301</v>
      </c>
      <c r="H101" s="115">
        <v>3094</v>
      </c>
    </row>
    <row r="102" spans="1:8" x14ac:dyDescent="0.2">
      <c r="A102" s="112">
        <v>8890</v>
      </c>
      <c r="B102" s="113" t="s">
        <v>555</v>
      </c>
      <c r="C102" s="114">
        <v>17250</v>
      </c>
      <c r="D102" s="114">
        <v>3910</v>
      </c>
      <c r="E102" s="115">
        <v>2600</v>
      </c>
      <c r="F102" s="116">
        <v>18112.5</v>
      </c>
      <c r="G102" s="114">
        <v>4301</v>
      </c>
      <c r="H102" s="115">
        <v>3094</v>
      </c>
    </row>
    <row r="103" spans="1:8" x14ac:dyDescent="0.2">
      <c r="A103" s="112">
        <v>8891</v>
      </c>
      <c r="B103" s="113" t="s">
        <v>556</v>
      </c>
      <c r="C103" s="114">
        <v>17250</v>
      </c>
      <c r="D103" s="114">
        <v>3910</v>
      </c>
      <c r="E103" s="115">
        <v>2600</v>
      </c>
      <c r="F103" s="116">
        <v>18112.5</v>
      </c>
      <c r="G103" s="114">
        <v>4301</v>
      </c>
      <c r="H103" s="115">
        <v>3094</v>
      </c>
    </row>
    <row r="104" spans="1:8" ht="19.5" x14ac:dyDescent="0.35">
      <c r="A104" s="98"/>
      <c r="B104" s="601" t="s">
        <v>18</v>
      </c>
      <c r="C104" s="602"/>
      <c r="D104" s="602"/>
      <c r="E104" s="602"/>
      <c r="F104" s="602"/>
      <c r="G104" s="602"/>
      <c r="H104" s="602"/>
    </row>
    <row r="105" spans="1:8" x14ac:dyDescent="0.2">
      <c r="A105" s="112">
        <v>8807</v>
      </c>
      <c r="B105" s="113" t="s">
        <v>216</v>
      </c>
      <c r="C105" s="114">
        <v>27450</v>
      </c>
      <c r="D105" s="114">
        <v>5500</v>
      </c>
      <c r="E105" s="115">
        <v>4080</v>
      </c>
      <c r="F105" s="116">
        <v>29371.5</v>
      </c>
      <c r="G105" s="114">
        <v>6105</v>
      </c>
      <c r="H105" s="115">
        <v>4855.2</v>
      </c>
    </row>
    <row r="106" spans="1:8" x14ac:dyDescent="0.2">
      <c r="A106" s="112">
        <v>8808</v>
      </c>
      <c r="B106" s="113" t="s">
        <v>217</v>
      </c>
      <c r="C106" s="114">
        <v>27450</v>
      </c>
      <c r="D106" s="114">
        <v>5500</v>
      </c>
      <c r="E106" s="115">
        <v>4080</v>
      </c>
      <c r="F106" s="116">
        <v>29371.5</v>
      </c>
      <c r="G106" s="114">
        <v>6105</v>
      </c>
      <c r="H106" s="115">
        <v>4855.2</v>
      </c>
    </row>
    <row r="107" spans="1:8" x14ac:dyDescent="0.2">
      <c r="A107" s="112">
        <v>8818</v>
      </c>
      <c r="B107" s="113" t="s">
        <v>374</v>
      </c>
      <c r="C107" s="114">
        <v>27450</v>
      </c>
      <c r="D107" s="114">
        <v>5500</v>
      </c>
      <c r="E107" s="115">
        <v>4080</v>
      </c>
      <c r="F107" s="116">
        <v>29371.5</v>
      </c>
      <c r="G107" s="114">
        <v>6105</v>
      </c>
      <c r="H107" s="115">
        <v>4855.2</v>
      </c>
    </row>
    <row r="108" spans="1:8" x14ac:dyDescent="0.2">
      <c r="A108" s="112">
        <v>8825</v>
      </c>
      <c r="B108" s="113" t="s">
        <v>372</v>
      </c>
      <c r="C108" s="114">
        <v>30770</v>
      </c>
      <c r="D108" s="114">
        <v>5500</v>
      </c>
      <c r="E108" s="115">
        <v>4080</v>
      </c>
      <c r="F108" s="116">
        <v>32923.9</v>
      </c>
      <c r="G108" s="114">
        <v>6105</v>
      </c>
      <c r="H108" s="115">
        <v>4855.2</v>
      </c>
    </row>
    <row r="109" spans="1:8" x14ac:dyDescent="0.2">
      <c r="A109" s="112">
        <v>8879</v>
      </c>
      <c r="B109" s="113" t="s">
        <v>371</v>
      </c>
      <c r="C109" s="114">
        <v>21300</v>
      </c>
      <c r="D109" s="114">
        <v>5500</v>
      </c>
      <c r="E109" s="115">
        <v>4080</v>
      </c>
      <c r="F109" s="116">
        <v>22791</v>
      </c>
      <c r="G109" s="114">
        <v>6105</v>
      </c>
      <c r="H109" s="115">
        <v>4855.2</v>
      </c>
    </row>
    <row r="110" spans="1:8" x14ac:dyDescent="0.2">
      <c r="A110" s="112">
        <v>8888</v>
      </c>
      <c r="B110" s="113" t="s">
        <v>373</v>
      </c>
      <c r="C110" s="114">
        <v>27450</v>
      </c>
      <c r="D110" s="114">
        <v>5500</v>
      </c>
      <c r="E110" s="115">
        <v>4080</v>
      </c>
      <c r="F110" s="116">
        <v>29371.5</v>
      </c>
      <c r="G110" s="114">
        <v>6105</v>
      </c>
      <c r="H110" s="115">
        <v>4855.2</v>
      </c>
    </row>
    <row r="111" spans="1:8" x14ac:dyDescent="0.2">
      <c r="A111" s="112">
        <v>8889</v>
      </c>
      <c r="B111" s="113" t="s">
        <v>375</v>
      </c>
      <c r="C111" s="114">
        <v>30770</v>
      </c>
      <c r="D111" s="114">
        <v>5500</v>
      </c>
      <c r="E111" s="115">
        <v>4080</v>
      </c>
      <c r="F111" s="116">
        <v>32923.9</v>
      </c>
      <c r="G111" s="114">
        <v>6105</v>
      </c>
      <c r="H111" s="115">
        <v>4855.2</v>
      </c>
    </row>
    <row r="112" spans="1:8" ht="19.5" x14ac:dyDescent="0.35">
      <c r="A112" s="98"/>
      <c r="B112" s="601" t="s">
        <v>19</v>
      </c>
      <c r="C112" s="602"/>
      <c r="D112" s="602"/>
      <c r="E112" s="602"/>
      <c r="F112" s="602"/>
      <c r="G112" s="602"/>
      <c r="H112" s="602"/>
    </row>
    <row r="113" spans="1:8" x14ac:dyDescent="0.2">
      <c r="A113" s="112">
        <v>8817</v>
      </c>
      <c r="B113" s="113" t="s">
        <v>219</v>
      </c>
      <c r="C113" s="114">
        <v>36930</v>
      </c>
      <c r="D113" s="114">
        <v>5500</v>
      </c>
      <c r="E113" s="115">
        <v>4080</v>
      </c>
      <c r="F113" s="116">
        <v>39515.1</v>
      </c>
      <c r="G113" s="114">
        <v>6105</v>
      </c>
      <c r="H113" s="115">
        <v>4855.2</v>
      </c>
    </row>
    <row r="114" spans="1:8" x14ac:dyDescent="0.2">
      <c r="A114" s="112">
        <v>8821</v>
      </c>
      <c r="B114" s="113" t="s">
        <v>60</v>
      </c>
      <c r="C114" s="114">
        <v>30770</v>
      </c>
      <c r="D114" s="114">
        <v>5500</v>
      </c>
      <c r="E114" s="115">
        <v>4080</v>
      </c>
      <c r="F114" s="116">
        <v>32923.9</v>
      </c>
      <c r="G114" s="114">
        <v>6105</v>
      </c>
      <c r="H114" s="115">
        <v>4855.2</v>
      </c>
    </row>
    <row r="115" spans="1:8" x14ac:dyDescent="0.2">
      <c r="A115" s="112">
        <v>8858</v>
      </c>
      <c r="B115" s="113" t="s">
        <v>135</v>
      </c>
      <c r="C115" s="114">
        <v>30770</v>
      </c>
      <c r="D115" s="114">
        <v>5500</v>
      </c>
      <c r="E115" s="115">
        <v>4080</v>
      </c>
      <c r="F115" s="116">
        <v>32923.9</v>
      </c>
      <c r="G115" s="114">
        <v>6105</v>
      </c>
      <c r="H115" s="115">
        <v>4855.2</v>
      </c>
    </row>
    <row r="116" spans="1:8" x14ac:dyDescent="0.2">
      <c r="A116" s="112">
        <v>8859</v>
      </c>
      <c r="B116" s="113" t="s">
        <v>134</v>
      </c>
      <c r="C116" s="114">
        <v>27450</v>
      </c>
      <c r="D116" s="114">
        <v>5500</v>
      </c>
      <c r="E116" s="115">
        <v>4080</v>
      </c>
      <c r="F116" s="116">
        <v>29371.5</v>
      </c>
      <c r="G116" s="114">
        <v>6105</v>
      </c>
      <c r="H116" s="115">
        <v>4855.2</v>
      </c>
    </row>
    <row r="117" spans="1:8" x14ac:dyDescent="0.2">
      <c r="A117" s="112">
        <v>8860</v>
      </c>
      <c r="B117" s="113" t="s">
        <v>58</v>
      </c>
      <c r="C117" s="114">
        <v>36930</v>
      </c>
      <c r="D117" s="114">
        <v>5500</v>
      </c>
      <c r="E117" s="115">
        <v>4080</v>
      </c>
      <c r="F117" s="116">
        <v>39515.1</v>
      </c>
      <c r="G117" s="114">
        <v>6105</v>
      </c>
      <c r="H117" s="115">
        <v>4855.2</v>
      </c>
    </row>
    <row r="118" spans="1:8" x14ac:dyDescent="0.2">
      <c r="A118" s="112">
        <v>8861</v>
      </c>
      <c r="B118" s="113" t="s">
        <v>57</v>
      </c>
      <c r="C118" s="114">
        <v>21300</v>
      </c>
      <c r="D118" s="114">
        <v>5500</v>
      </c>
      <c r="E118" s="115">
        <v>4080</v>
      </c>
      <c r="F118" s="116">
        <v>22791</v>
      </c>
      <c r="G118" s="114">
        <v>6105</v>
      </c>
      <c r="H118" s="115">
        <v>4855.2</v>
      </c>
    </row>
    <row r="119" spans="1:8" x14ac:dyDescent="0.2">
      <c r="A119" s="112">
        <v>8877</v>
      </c>
      <c r="B119" s="113" t="s">
        <v>59</v>
      </c>
      <c r="C119" s="114">
        <v>27450</v>
      </c>
      <c r="D119" s="114">
        <v>5500</v>
      </c>
      <c r="E119" s="115">
        <v>4080</v>
      </c>
      <c r="F119" s="116">
        <v>29371.5</v>
      </c>
      <c r="G119" s="114">
        <v>6105</v>
      </c>
      <c r="H119" s="115">
        <v>4855.2</v>
      </c>
    </row>
    <row r="120" spans="1:8" x14ac:dyDescent="0.2">
      <c r="A120" s="112">
        <v>8883</v>
      </c>
      <c r="B120" s="113" t="s">
        <v>534</v>
      </c>
      <c r="C120" s="114">
        <v>27450</v>
      </c>
      <c r="D120" s="114">
        <v>5500</v>
      </c>
      <c r="E120" s="115">
        <v>4080</v>
      </c>
      <c r="F120" s="116">
        <v>29371.5</v>
      </c>
      <c r="G120" s="114">
        <v>6105</v>
      </c>
      <c r="H120" s="115">
        <v>4855.2</v>
      </c>
    </row>
    <row r="121" spans="1:8" ht="19.5" x14ac:dyDescent="0.35">
      <c r="A121" s="98"/>
      <c r="B121" s="601" t="s">
        <v>221</v>
      </c>
      <c r="C121" s="602"/>
      <c r="D121" s="602"/>
      <c r="E121" s="602"/>
      <c r="F121" s="602"/>
      <c r="G121" s="602"/>
      <c r="H121" s="602"/>
    </row>
    <row r="122" spans="1:8" x14ac:dyDescent="0.2">
      <c r="A122" s="112">
        <v>8840</v>
      </c>
      <c r="B122" s="113" t="s">
        <v>311</v>
      </c>
      <c r="C122" s="114">
        <v>24830</v>
      </c>
      <c r="D122" s="114">
        <v>5500</v>
      </c>
      <c r="E122" s="115">
        <v>4080</v>
      </c>
      <c r="F122" s="116">
        <v>26568.1</v>
      </c>
      <c r="G122" s="114">
        <v>6105</v>
      </c>
      <c r="H122" s="115">
        <v>4855.2</v>
      </c>
    </row>
    <row r="123" spans="1:8" ht="19.5" x14ac:dyDescent="0.35">
      <c r="A123" s="98"/>
      <c r="B123" s="601" t="s">
        <v>20</v>
      </c>
      <c r="C123" s="602"/>
      <c r="D123" s="602"/>
      <c r="E123" s="602"/>
      <c r="F123" s="602"/>
      <c r="G123" s="602"/>
      <c r="H123" s="602"/>
    </row>
    <row r="124" spans="1:8" x14ac:dyDescent="0.2">
      <c r="A124" s="112">
        <v>8819</v>
      </c>
      <c r="B124" s="113" t="s">
        <v>109</v>
      </c>
      <c r="C124" s="114">
        <v>27450</v>
      </c>
      <c r="D124" s="114">
        <v>5500</v>
      </c>
      <c r="E124" s="115">
        <v>4080</v>
      </c>
      <c r="F124" s="116">
        <v>29371.5</v>
      </c>
      <c r="G124" s="114">
        <v>6105</v>
      </c>
      <c r="H124" s="115">
        <v>4855.2</v>
      </c>
    </row>
    <row r="125" spans="1:8" x14ac:dyDescent="0.2">
      <c r="A125" s="112">
        <v>8874</v>
      </c>
      <c r="B125" s="113" t="s">
        <v>2</v>
      </c>
      <c r="C125" s="117" t="s">
        <v>339</v>
      </c>
      <c r="D125" s="117" t="s">
        <v>339</v>
      </c>
      <c r="E125" s="118" t="s">
        <v>339</v>
      </c>
      <c r="F125" s="119" t="s">
        <v>339</v>
      </c>
      <c r="G125" s="117" t="s">
        <v>339</v>
      </c>
      <c r="H125" s="118" t="s">
        <v>339</v>
      </c>
    </row>
    <row r="126" spans="1:8" x14ac:dyDescent="0.2">
      <c r="A126" s="112">
        <v>8875</v>
      </c>
      <c r="B126" s="113" t="s">
        <v>106</v>
      </c>
      <c r="C126" s="114">
        <v>24830</v>
      </c>
      <c r="D126" s="114">
        <v>5500</v>
      </c>
      <c r="E126" s="115">
        <v>4080</v>
      </c>
      <c r="F126" s="116">
        <v>26568.1</v>
      </c>
      <c r="G126" s="114">
        <v>6105</v>
      </c>
      <c r="H126" s="115">
        <v>4855.2</v>
      </c>
    </row>
    <row r="127" spans="1:8" x14ac:dyDescent="0.2">
      <c r="A127" s="112">
        <v>8876</v>
      </c>
      <c r="B127" s="113" t="s">
        <v>370</v>
      </c>
      <c r="C127" s="114">
        <v>30770</v>
      </c>
      <c r="D127" s="114">
        <v>5500</v>
      </c>
      <c r="E127" s="115">
        <v>4080</v>
      </c>
      <c r="F127" s="116">
        <v>32923.9</v>
      </c>
      <c r="G127" s="114">
        <v>6105</v>
      </c>
      <c r="H127" s="115">
        <v>4855.2</v>
      </c>
    </row>
    <row r="128" spans="1:8" x14ac:dyDescent="0.2">
      <c r="A128" s="112">
        <v>8878</v>
      </c>
      <c r="B128" s="113" t="s">
        <v>369</v>
      </c>
      <c r="C128" s="114">
        <v>27450</v>
      </c>
      <c r="D128" s="114">
        <v>5500</v>
      </c>
      <c r="E128" s="115">
        <v>4080</v>
      </c>
      <c r="F128" s="116">
        <v>29371.5</v>
      </c>
      <c r="G128" s="114">
        <v>6105</v>
      </c>
      <c r="H128" s="115">
        <v>4855.2</v>
      </c>
    </row>
    <row r="129" spans="1:8" x14ac:dyDescent="0.2">
      <c r="A129" s="112">
        <v>8880</v>
      </c>
      <c r="B129" s="113" t="s">
        <v>368</v>
      </c>
      <c r="C129" s="114">
        <v>27450</v>
      </c>
      <c r="D129" s="114">
        <v>5500</v>
      </c>
      <c r="E129" s="115">
        <v>4080</v>
      </c>
      <c r="F129" s="116">
        <v>29371.5</v>
      </c>
      <c r="G129" s="114">
        <v>6105</v>
      </c>
      <c r="H129" s="115">
        <v>4855.2</v>
      </c>
    </row>
    <row r="130" spans="1:8" ht="19.5" x14ac:dyDescent="0.35">
      <c r="A130" s="98"/>
      <c r="B130" s="601" t="s">
        <v>21</v>
      </c>
      <c r="C130" s="602"/>
      <c r="D130" s="602"/>
      <c r="E130" s="602"/>
      <c r="F130" s="602"/>
      <c r="G130" s="602"/>
      <c r="H130" s="602"/>
    </row>
    <row r="131" spans="1:8" x14ac:dyDescent="0.2">
      <c r="A131" s="112">
        <v>898</v>
      </c>
      <c r="B131" s="113" t="s">
        <v>308</v>
      </c>
      <c r="C131" s="114">
        <v>24830</v>
      </c>
      <c r="D131" s="114">
        <v>5500</v>
      </c>
      <c r="E131" s="115">
        <v>4080</v>
      </c>
      <c r="F131" s="116">
        <v>26568.1</v>
      </c>
      <c r="G131" s="114">
        <v>6105</v>
      </c>
      <c r="H131" s="115">
        <v>4855.2</v>
      </c>
    </row>
    <row r="132" spans="1:8" ht="19.5" x14ac:dyDescent="0.35">
      <c r="A132" s="98"/>
      <c r="B132" s="601" t="s">
        <v>22</v>
      </c>
      <c r="C132" s="602"/>
      <c r="D132" s="602"/>
      <c r="E132" s="602"/>
      <c r="F132" s="602"/>
      <c r="G132" s="602"/>
      <c r="H132" s="602"/>
    </row>
    <row r="133" spans="1:8" x14ac:dyDescent="0.2">
      <c r="A133" s="112">
        <v>8863</v>
      </c>
      <c r="B133" s="113" t="s">
        <v>367</v>
      </c>
      <c r="C133" s="114">
        <v>27450</v>
      </c>
      <c r="D133" s="114">
        <v>5500</v>
      </c>
      <c r="E133" s="115">
        <v>4080</v>
      </c>
      <c r="F133" s="116">
        <v>29371.5</v>
      </c>
      <c r="G133" s="114">
        <v>6105</v>
      </c>
      <c r="H133" s="115">
        <v>4855.2</v>
      </c>
    </row>
    <row r="134" spans="1:8" x14ac:dyDescent="0.2">
      <c r="A134" s="112">
        <v>8864</v>
      </c>
      <c r="B134" s="113" t="s">
        <v>239</v>
      </c>
      <c r="C134" s="114">
        <v>21300</v>
      </c>
      <c r="D134" s="114">
        <v>5500</v>
      </c>
      <c r="E134" s="115">
        <v>4080</v>
      </c>
      <c r="F134" s="116">
        <v>22791</v>
      </c>
      <c r="G134" s="114">
        <v>6105</v>
      </c>
      <c r="H134" s="115">
        <v>4855.2</v>
      </c>
    </row>
    <row r="135" spans="1:8" x14ac:dyDescent="0.2">
      <c r="A135" s="112">
        <v>8881</v>
      </c>
      <c r="B135" s="113" t="s">
        <v>107</v>
      </c>
      <c r="C135" s="114">
        <v>27450</v>
      </c>
      <c r="D135" s="114">
        <v>5500</v>
      </c>
      <c r="E135" s="115">
        <v>4080</v>
      </c>
      <c r="F135" s="116">
        <v>29371.5</v>
      </c>
      <c r="G135" s="114">
        <v>6105</v>
      </c>
      <c r="H135" s="115">
        <v>4855.2</v>
      </c>
    </row>
    <row r="136" spans="1:8" ht="19.5" x14ac:dyDescent="0.35">
      <c r="A136" s="98"/>
      <c r="B136" s="601" t="s">
        <v>23</v>
      </c>
      <c r="C136" s="602"/>
      <c r="D136" s="602"/>
      <c r="E136" s="602"/>
      <c r="F136" s="602"/>
      <c r="G136" s="602"/>
      <c r="H136" s="602"/>
    </row>
    <row r="137" spans="1:8" x14ac:dyDescent="0.2">
      <c r="A137" s="112">
        <v>8839</v>
      </c>
      <c r="B137" s="113" t="s">
        <v>238</v>
      </c>
      <c r="C137" s="114">
        <v>30770</v>
      </c>
      <c r="D137" s="114">
        <v>5500</v>
      </c>
      <c r="E137" s="115">
        <v>4080</v>
      </c>
      <c r="F137" s="116">
        <v>32923.9</v>
      </c>
      <c r="G137" s="114">
        <v>6105</v>
      </c>
      <c r="H137" s="115">
        <v>4855.2</v>
      </c>
    </row>
    <row r="138" spans="1:8" x14ac:dyDescent="0.2">
      <c r="A138" s="112">
        <v>8850</v>
      </c>
      <c r="B138" s="113" t="s">
        <v>54</v>
      </c>
      <c r="C138" s="114">
        <v>36930</v>
      </c>
      <c r="D138" s="114">
        <v>5500</v>
      </c>
      <c r="E138" s="115">
        <v>4080</v>
      </c>
      <c r="F138" s="116">
        <v>39515.1</v>
      </c>
      <c r="G138" s="114">
        <v>6105</v>
      </c>
      <c r="H138" s="115">
        <v>4855.2</v>
      </c>
    </row>
    <row r="139" spans="1:8" ht="19.5" x14ac:dyDescent="0.35">
      <c r="A139" s="98"/>
      <c r="B139" s="601" t="s">
        <v>24</v>
      </c>
      <c r="C139" s="602"/>
      <c r="D139" s="602"/>
      <c r="E139" s="602"/>
      <c r="F139" s="602"/>
      <c r="G139" s="602"/>
      <c r="H139" s="602"/>
    </row>
    <row r="140" spans="1:8" x14ac:dyDescent="0.2">
      <c r="A140" s="112">
        <v>8823</v>
      </c>
      <c r="B140" s="113" t="s">
        <v>103</v>
      </c>
      <c r="C140" s="114">
        <v>36930</v>
      </c>
      <c r="D140" s="114">
        <v>5500</v>
      </c>
      <c r="E140" s="115">
        <v>4080</v>
      </c>
      <c r="F140" s="116">
        <v>39515.1</v>
      </c>
      <c r="G140" s="114">
        <v>6105</v>
      </c>
      <c r="H140" s="115">
        <v>4855.2</v>
      </c>
    </row>
    <row r="141" spans="1:8" x14ac:dyDescent="0.2">
      <c r="A141" s="112">
        <v>8826</v>
      </c>
      <c r="B141" s="113" t="s">
        <v>104</v>
      </c>
      <c r="C141" s="114">
        <v>36930</v>
      </c>
      <c r="D141" s="114">
        <v>5500</v>
      </c>
      <c r="E141" s="115">
        <v>4080</v>
      </c>
      <c r="F141" s="116">
        <v>39515.1</v>
      </c>
      <c r="G141" s="114">
        <v>6105</v>
      </c>
      <c r="H141" s="115">
        <v>4855.2</v>
      </c>
    </row>
    <row r="142" spans="1:8" x14ac:dyDescent="0.2">
      <c r="A142" s="112">
        <v>8835</v>
      </c>
      <c r="B142" s="113" t="s">
        <v>137</v>
      </c>
      <c r="C142" s="114">
        <v>27450</v>
      </c>
      <c r="D142" s="114">
        <v>5500</v>
      </c>
      <c r="E142" s="115">
        <v>4080</v>
      </c>
      <c r="F142" s="116">
        <v>29371.5</v>
      </c>
      <c r="G142" s="114">
        <v>6105</v>
      </c>
      <c r="H142" s="115">
        <v>4855.2</v>
      </c>
    </row>
    <row r="143" spans="1:8" x14ac:dyDescent="0.2">
      <c r="A143" s="112">
        <v>8854</v>
      </c>
      <c r="B143" s="113" t="s">
        <v>105</v>
      </c>
      <c r="C143" s="114">
        <v>30770</v>
      </c>
      <c r="D143" s="114">
        <v>5500</v>
      </c>
      <c r="E143" s="115">
        <v>4080</v>
      </c>
      <c r="F143" s="116">
        <v>32923.9</v>
      </c>
      <c r="G143" s="114">
        <v>6105</v>
      </c>
      <c r="H143" s="115">
        <v>4855.2</v>
      </c>
    </row>
    <row r="144" spans="1:8" x14ac:dyDescent="0.2">
      <c r="A144" s="112">
        <v>8862</v>
      </c>
      <c r="B144" s="113" t="s">
        <v>56</v>
      </c>
      <c r="C144" s="114">
        <v>21300</v>
      </c>
      <c r="D144" s="114">
        <v>5500</v>
      </c>
      <c r="E144" s="115">
        <v>4080</v>
      </c>
      <c r="F144" s="116">
        <v>22791</v>
      </c>
      <c r="G144" s="114">
        <v>6105</v>
      </c>
      <c r="H144" s="115">
        <v>4855.2</v>
      </c>
    </row>
    <row r="145" spans="1:8" x14ac:dyDescent="0.2">
      <c r="A145" s="112">
        <v>8868</v>
      </c>
      <c r="B145" s="113" t="s">
        <v>233</v>
      </c>
      <c r="C145" s="114">
        <v>36930</v>
      </c>
      <c r="D145" s="114">
        <v>5500</v>
      </c>
      <c r="E145" s="115">
        <v>4080</v>
      </c>
      <c r="F145" s="116">
        <v>39515.1</v>
      </c>
      <c r="G145" s="114">
        <v>6105</v>
      </c>
      <c r="H145" s="115">
        <v>4855.2</v>
      </c>
    </row>
    <row r="146" spans="1:8" x14ac:dyDescent="0.2">
      <c r="A146" s="112">
        <v>8869</v>
      </c>
      <c r="B146" s="113" t="s">
        <v>232</v>
      </c>
      <c r="C146" s="114">
        <v>30770</v>
      </c>
      <c r="D146" s="114">
        <v>5500</v>
      </c>
      <c r="E146" s="115">
        <v>4080</v>
      </c>
      <c r="F146" s="116">
        <v>32923.9</v>
      </c>
      <c r="G146" s="114">
        <v>6105</v>
      </c>
      <c r="H146" s="115">
        <v>4855.2</v>
      </c>
    </row>
    <row r="147" spans="1:8" x14ac:dyDescent="0.2">
      <c r="A147" s="112">
        <v>8882</v>
      </c>
      <c r="B147" s="113" t="s">
        <v>457</v>
      </c>
      <c r="C147" s="114">
        <v>27450</v>
      </c>
      <c r="D147" s="114">
        <v>5500</v>
      </c>
      <c r="E147" s="115">
        <v>4080</v>
      </c>
      <c r="F147" s="116">
        <v>29371.5</v>
      </c>
      <c r="G147" s="114">
        <v>6105</v>
      </c>
      <c r="H147" s="115">
        <v>4855.2</v>
      </c>
    </row>
    <row r="148" spans="1:8" x14ac:dyDescent="0.2">
      <c r="A148" s="112">
        <v>8884</v>
      </c>
      <c r="B148" s="113" t="s">
        <v>535</v>
      </c>
      <c r="C148" s="114">
        <v>30770</v>
      </c>
      <c r="D148" s="114">
        <v>5500</v>
      </c>
      <c r="E148" s="115">
        <v>4080</v>
      </c>
      <c r="F148" s="116">
        <v>32923.9</v>
      </c>
      <c r="G148" s="114">
        <v>6105</v>
      </c>
      <c r="H148" s="115">
        <v>4855.2</v>
      </c>
    </row>
    <row r="149" spans="1:8" x14ac:dyDescent="0.2">
      <c r="A149" s="112">
        <v>8885</v>
      </c>
      <c r="B149" s="113" t="s">
        <v>136</v>
      </c>
      <c r="C149" s="114">
        <v>24830</v>
      </c>
      <c r="D149" s="114">
        <v>5500</v>
      </c>
      <c r="E149" s="115">
        <v>4080</v>
      </c>
      <c r="F149" s="116">
        <v>26568.1</v>
      </c>
      <c r="G149" s="114">
        <v>6105</v>
      </c>
      <c r="H149" s="115">
        <v>4855.2</v>
      </c>
    </row>
    <row r="150" spans="1:8" ht="19.5" x14ac:dyDescent="0.35">
      <c r="A150" s="98"/>
      <c r="B150" s="601" t="s">
        <v>25</v>
      </c>
      <c r="C150" s="602"/>
      <c r="D150" s="602"/>
      <c r="E150" s="602"/>
      <c r="F150" s="602"/>
      <c r="G150" s="602"/>
      <c r="H150" s="602"/>
    </row>
    <row r="151" spans="1:8" x14ac:dyDescent="0.2">
      <c r="A151" s="112">
        <v>8853</v>
      </c>
      <c r="B151" s="113" t="s">
        <v>50</v>
      </c>
      <c r="C151" s="114">
        <v>27450</v>
      </c>
      <c r="D151" s="114">
        <v>5500</v>
      </c>
      <c r="E151" s="115">
        <v>4080</v>
      </c>
      <c r="F151" s="116">
        <v>29371.5</v>
      </c>
      <c r="G151" s="114">
        <v>6105</v>
      </c>
      <c r="H151" s="115">
        <v>4855.2</v>
      </c>
    </row>
    <row r="152" spans="1:8" x14ac:dyDescent="0.2">
      <c r="A152" s="112">
        <v>8856</v>
      </c>
      <c r="B152" s="113" t="s">
        <v>53</v>
      </c>
      <c r="C152" s="114">
        <v>24830</v>
      </c>
      <c r="D152" s="114">
        <v>5500</v>
      </c>
      <c r="E152" s="115">
        <v>4080</v>
      </c>
      <c r="F152" s="116">
        <v>26568.1</v>
      </c>
      <c r="G152" s="114">
        <v>6105</v>
      </c>
      <c r="H152" s="115">
        <v>4855.2</v>
      </c>
    </row>
    <row r="153" spans="1:8" x14ac:dyDescent="0.2">
      <c r="A153" s="112">
        <v>8857</v>
      </c>
      <c r="B153" s="113" t="s">
        <v>52</v>
      </c>
      <c r="C153" s="114">
        <v>21300</v>
      </c>
      <c r="D153" s="114">
        <v>5500</v>
      </c>
      <c r="E153" s="115">
        <v>4080</v>
      </c>
      <c r="F153" s="116">
        <v>22791</v>
      </c>
      <c r="G153" s="114">
        <v>6105</v>
      </c>
      <c r="H153" s="115">
        <v>4855.2</v>
      </c>
    </row>
    <row r="154" spans="1:8" x14ac:dyDescent="0.2">
      <c r="A154" s="112">
        <v>8886</v>
      </c>
      <c r="B154" s="113" t="s">
        <v>51</v>
      </c>
      <c r="C154" s="114">
        <v>36930</v>
      </c>
      <c r="D154" s="114">
        <v>5500</v>
      </c>
      <c r="E154" s="115">
        <v>4080</v>
      </c>
      <c r="F154" s="116">
        <v>39515.1</v>
      </c>
      <c r="G154" s="114">
        <v>6105</v>
      </c>
      <c r="H154" s="115">
        <v>4855.2</v>
      </c>
    </row>
    <row r="155" spans="1:8" ht="19.5" x14ac:dyDescent="0.35">
      <c r="A155" s="98"/>
      <c r="B155" s="601" t="s">
        <v>26</v>
      </c>
      <c r="C155" s="602"/>
      <c r="D155" s="602"/>
      <c r="E155" s="602"/>
      <c r="F155" s="602"/>
      <c r="G155" s="602"/>
      <c r="H155" s="602"/>
    </row>
    <row r="156" spans="1:8" x14ac:dyDescent="0.2">
      <c r="A156" s="112">
        <v>8867</v>
      </c>
      <c r="B156" s="113" t="s">
        <v>344</v>
      </c>
      <c r="C156" s="114">
        <v>24830</v>
      </c>
      <c r="D156" s="114">
        <v>5500</v>
      </c>
      <c r="E156" s="115">
        <v>4080</v>
      </c>
      <c r="F156" s="116">
        <v>26568.1</v>
      </c>
      <c r="G156" s="114">
        <v>6105</v>
      </c>
      <c r="H156" s="115">
        <v>4855.2</v>
      </c>
    </row>
    <row r="157" spans="1:8" ht="19.5" x14ac:dyDescent="0.35">
      <c r="A157" s="98"/>
      <c r="B157" s="601" t="s">
        <v>27</v>
      </c>
      <c r="C157" s="602"/>
      <c r="D157" s="602"/>
      <c r="E157" s="602"/>
      <c r="F157" s="602"/>
      <c r="G157" s="602"/>
      <c r="H157" s="602"/>
    </row>
    <row r="158" spans="1:8" x14ac:dyDescent="0.2">
      <c r="A158" s="112">
        <v>8820</v>
      </c>
      <c r="B158" s="113" t="s">
        <v>14</v>
      </c>
      <c r="C158" s="114">
        <v>30770</v>
      </c>
      <c r="D158" s="114">
        <v>5500</v>
      </c>
      <c r="E158" s="115">
        <v>4080</v>
      </c>
      <c r="F158" s="116">
        <v>32923.9</v>
      </c>
      <c r="G158" s="114">
        <v>6105</v>
      </c>
      <c r="H158" s="115">
        <v>4855.2</v>
      </c>
    </row>
    <row r="159" spans="1:8" x14ac:dyDescent="0.2">
      <c r="A159" s="120"/>
      <c r="B159" s="120"/>
      <c r="C159" s="120"/>
      <c r="D159" s="120"/>
      <c r="E159" s="120"/>
      <c r="F159" s="121"/>
      <c r="G159" s="120"/>
      <c r="H159" s="120"/>
    </row>
    <row r="160" spans="1:8" x14ac:dyDescent="0.2">
      <c r="A160" s="122"/>
      <c r="B160" s="123"/>
      <c r="C160" s="35"/>
      <c r="D160" s="35"/>
      <c r="E160" s="35"/>
      <c r="F160" s="31"/>
      <c r="G160" s="124"/>
      <c r="H160" s="124"/>
    </row>
    <row r="161" spans="1:8" x14ac:dyDescent="0.2">
      <c r="A161" s="122"/>
      <c r="B161" s="31" t="s">
        <v>28</v>
      </c>
      <c r="C161" s="35"/>
      <c r="D161" s="35"/>
      <c r="E161" s="35"/>
      <c r="F161" s="31"/>
      <c r="G161" s="124"/>
      <c r="H161" s="124"/>
    </row>
    <row r="162" spans="1:8" x14ac:dyDescent="0.2">
      <c r="A162" s="122"/>
      <c r="B162" s="35" t="s">
        <v>29</v>
      </c>
      <c r="C162" s="35"/>
      <c r="D162" s="35"/>
      <c r="E162" s="35"/>
      <c r="F162" s="35"/>
      <c r="G162" s="124"/>
      <c r="H162" s="124"/>
    </row>
  </sheetData>
  <mergeCells count="26">
    <mergeCell ref="B50:H50"/>
    <mergeCell ref="A1:B1"/>
    <mergeCell ref="B7:H7"/>
    <mergeCell ref="B12:H12"/>
    <mergeCell ref="B25:H25"/>
    <mergeCell ref="B37:H37"/>
    <mergeCell ref="B41:H41"/>
    <mergeCell ref="B123:H123"/>
    <mergeCell ref="B52:H52"/>
    <mergeCell ref="B56:H56"/>
    <mergeCell ref="B61:H61"/>
    <mergeCell ref="B82:H82"/>
    <mergeCell ref="B93:H93"/>
    <mergeCell ref="B95:H95"/>
    <mergeCell ref="B97:H97"/>
    <mergeCell ref="B99:H99"/>
    <mergeCell ref="B104:H104"/>
    <mergeCell ref="B112:H112"/>
    <mergeCell ref="B121:H121"/>
    <mergeCell ref="B157:H157"/>
    <mergeCell ref="B130:H130"/>
    <mergeCell ref="B132:H132"/>
    <mergeCell ref="B136:H136"/>
    <mergeCell ref="B139:H139"/>
    <mergeCell ref="B150:H150"/>
    <mergeCell ref="B155:H155"/>
  </mergeCells>
  <phoneticPr fontId="0" type="noConversion"/>
  <hyperlinks>
    <hyperlink ref="G1" location="Indhold!A1" display="Tilbage til indholdsoversigten"/>
    <hyperlink ref="C1" location="Indhold!A1" display="Tilbage til indholdsoversigten"/>
    <hyperlink ref="D1" location="Kontaktpersoner!B28:F28" display="Kontaktperson"/>
    <hyperlink ref="F1" location="Indhold!A1" display="Tilbage til indholdsoversigten"/>
  </hyperlinks>
  <pageMargins left="0.45" right="0.19" top="0.28000000000000003" bottom="0.31" header="0.18" footer="0.23"/>
  <pageSetup paperSize="9" fitToWidth="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37</vt:i4>
      </vt:variant>
    </vt:vector>
  </HeadingPairs>
  <TitlesOfParts>
    <vt:vector size="37" baseType="lpstr">
      <vt:lpstr>Indhold</vt:lpstr>
      <vt:lpstr>Kontaktpersoner</vt:lpstr>
      <vt:lpstr>22.01. Frie grundskoler</vt:lpstr>
      <vt:lpstr>22.11.-22.15.  Efterskoler m.v.</vt:lpstr>
      <vt:lpstr>22.22. Bidrag til frie gr+efter</vt:lpstr>
      <vt:lpstr>31.01. Erhvervsudd.</vt:lpstr>
      <vt:lpstr>31.02 EUX</vt:lpstr>
      <vt:lpstr>31.11. 31.13 AER sk.prak.ydelse</vt:lpstr>
      <vt:lpstr>31.12. Skolepraktik</vt:lpstr>
      <vt:lpstr>32.01. Fodterapeutudd.</vt:lpstr>
      <vt:lpstr>34.01. Adgangsgivende kurser</vt:lpstr>
      <vt:lpstr>35.01. Lokomotivførerudd.</vt:lpstr>
      <vt:lpstr>36.01. Fiskeriudd.</vt:lpstr>
      <vt:lpstr>38.21. Skolehjem +landbr kostaf</vt:lpstr>
      <vt:lpstr>41.01. Erhvervsgymn. udd.</vt:lpstr>
      <vt:lpstr>42.02. Almengymnasiale udd.</vt:lpstr>
      <vt:lpstr>42.11. Gymnasiale suppl.kurser</vt:lpstr>
      <vt:lpstr>43.01. Private gymnasier HF</vt:lpstr>
      <vt:lpstr>43.02. Øvrige tilskud</vt:lpstr>
      <vt:lpstr>48.21 Kostgymnasier</vt:lpstr>
      <vt:lpstr>51.11. Produktionsskoler</vt:lpstr>
      <vt:lpstr>52.01 EGU kommunal refusion</vt:lpstr>
      <vt:lpstr>53.01 Kombineret Ungdomsuddanne</vt:lpstr>
      <vt:lpstr>71.11. Frie fagskoler</vt:lpstr>
      <vt:lpstr>72.01AMU indenf.FKB</vt:lpstr>
      <vt:lpstr> 72.03 ÅU udenf.FBK</vt:lpstr>
      <vt:lpstr>72.41. TAMU</vt:lpstr>
      <vt:lpstr>74.02. Almen voksenudd.</vt:lpstr>
      <vt:lpstr>75.01. Hhx- og htx-enkeltfag</vt:lpstr>
      <vt:lpstr>75.02. Adgangskurser</vt:lpstr>
      <vt:lpstr>76.11. Pædagogikum</vt:lpstr>
      <vt:lpstr>83.01. Introkurser og brobygn.</vt:lpstr>
      <vt:lpstr>Ark1</vt:lpstr>
      <vt:lpstr>Ark2</vt:lpstr>
      <vt:lpstr>l</vt:lpstr>
      <vt:lpstr>Ark3</vt:lpstr>
      <vt:lpstr>Ark4</vt:lpstr>
    </vt:vector>
  </TitlesOfParts>
  <Company>Undervisningsministeriet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Standardarbejdsplads</dc:creator>
  <cp:lastModifiedBy>Jesper Nybo Jørgensen</cp:lastModifiedBy>
  <cp:lastPrinted>2017-08-23T11:31:58Z</cp:lastPrinted>
  <dcterms:created xsi:type="dcterms:W3CDTF">1999-11-30T13:49:30Z</dcterms:created>
  <dcterms:modified xsi:type="dcterms:W3CDTF">2017-09-08T10:26:53Z</dcterms:modified>
</cp:coreProperties>
</file>